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235" activeTab="1"/>
  </bookViews>
  <sheets>
    <sheet name="ЭЛН" sheetId="7" r:id="rId1"/>
    <sheet name="ИПРА" sheetId="6" r:id="rId2"/>
    <sheet name="ЭП" sheetId="5" r:id="rId3"/>
    <sheet name="Телемедицинские консультации" sheetId="2" r:id="rId4"/>
  </sheets>
  <definedNames>
    <definedName name="_xlnm._FilterDatabase" localSheetId="1" hidden="1">ИПРА!$A$3:$G$3</definedName>
    <definedName name="_xlnm._FilterDatabase" localSheetId="0" hidden="1">ЭЛН!$A$3:$L$3</definedName>
    <definedName name="стат" localSheetId="0">#REF!</definedName>
    <definedName name="стат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7" l="1"/>
  <c r="D8" i="7" l="1"/>
  <c r="K70" i="7"/>
  <c r="H17" i="7"/>
  <c r="K17" i="7" s="1"/>
  <c r="H22" i="7"/>
  <c r="K22" i="7" s="1"/>
  <c r="H32" i="7"/>
  <c r="K32" i="7" s="1"/>
  <c r="H46" i="7"/>
  <c r="K46" i="7" s="1"/>
  <c r="H8" i="7"/>
  <c r="K8" i="7" s="1"/>
  <c r="H42" i="7"/>
  <c r="K42" i="7" s="1"/>
  <c r="H45" i="7"/>
  <c r="K45" i="7" s="1"/>
  <c r="H104" i="7"/>
  <c r="H57" i="7"/>
  <c r="K57" i="7" s="1"/>
  <c r="H7" i="7"/>
  <c r="K7" i="7" s="1"/>
  <c r="H10" i="7"/>
  <c r="K10" i="7" s="1"/>
  <c r="H9" i="7"/>
  <c r="K9" i="7" s="1"/>
  <c r="H38" i="7"/>
  <c r="K38" i="7" s="1"/>
  <c r="H103" i="7"/>
  <c r="K103" i="7" s="1"/>
  <c r="H72" i="7"/>
  <c r="K72" i="7" s="1"/>
  <c r="H41" i="7"/>
  <c r="K41" i="7" s="1"/>
  <c r="H25" i="7"/>
  <c r="K25" i="7" s="1"/>
  <c r="H29" i="7"/>
  <c r="K29" i="7" s="1"/>
  <c r="H66" i="7"/>
  <c r="K66" i="7" s="1"/>
  <c r="H92" i="7"/>
  <c r="K92" i="7" s="1"/>
  <c r="H56" i="7"/>
  <c r="K56" i="7" s="1"/>
  <c r="H68" i="7"/>
  <c r="K68" i="7" s="1"/>
  <c r="H70" i="7"/>
  <c r="H34" i="7"/>
  <c r="K34" i="7" s="1"/>
  <c r="H98" i="7"/>
  <c r="K98" i="7" s="1"/>
  <c r="H48" i="7"/>
  <c r="K48" i="7" s="1"/>
  <c r="H96" i="7"/>
  <c r="K96" i="7" s="1"/>
  <c r="H47" i="7"/>
  <c r="K47" i="7" s="1"/>
  <c r="H93" i="7"/>
  <c r="K93" i="7" s="1"/>
  <c r="H80" i="7"/>
  <c r="K80" i="7" s="1"/>
  <c r="H18" i="7"/>
  <c r="K18" i="7" s="1"/>
  <c r="H49" i="7"/>
  <c r="K49" i="7" s="1"/>
  <c r="H36" i="7"/>
  <c r="K36" i="7" s="1"/>
  <c r="H100" i="7"/>
  <c r="K100" i="7" s="1"/>
  <c r="H35" i="7"/>
  <c r="K35" i="7" s="1"/>
  <c r="H60" i="7"/>
  <c r="K60" i="7" s="1"/>
  <c r="H11" i="7"/>
  <c r="K11" i="7" s="1"/>
  <c r="H23" i="7"/>
  <c r="K23" i="7" s="1"/>
  <c r="H62" i="7"/>
  <c r="K62" i="7" s="1"/>
  <c r="H24" i="7"/>
  <c r="K24" i="7" s="1"/>
  <c r="H37" i="7"/>
  <c r="K37" i="7" s="1"/>
  <c r="H63" i="7"/>
  <c r="K63" i="7" s="1"/>
  <c r="H5" i="7"/>
  <c r="K5" i="7" s="1"/>
  <c r="H31" i="7"/>
  <c r="K31" i="7" s="1"/>
  <c r="H44" i="7"/>
  <c r="K44" i="7" s="1"/>
  <c r="H28" i="7"/>
  <c r="K28" i="7" s="1"/>
  <c r="H21" i="7"/>
  <c r="K21" i="7" s="1"/>
  <c r="H58" i="7"/>
  <c r="K58" i="7" s="1"/>
  <c r="H33" i="7"/>
  <c r="K33" i="7" s="1"/>
  <c r="H4" i="7"/>
  <c r="K4" i="7" s="1"/>
  <c r="H14" i="7"/>
  <c r="K14" i="7" s="1"/>
  <c r="H13" i="7"/>
  <c r="K13" i="7" s="1"/>
  <c r="H26" i="7"/>
  <c r="K26" i="7" s="1"/>
  <c r="H101" i="7"/>
  <c r="K101" i="7" s="1"/>
  <c r="H15" i="7"/>
  <c r="K15" i="7" s="1"/>
  <c r="H102" i="7"/>
  <c r="K102" i="7" s="1"/>
  <c r="H84" i="7"/>
  <c r="K84" i="7" s="1"/>
  <c r="H95" i="7"/>
  <c r="K95" i="7" s="1"/>
  <c r="H65" i="7"/>
  <c r="K65" i="7" s="1"/>
  <c r="H97" i="7"/>
  <c r="K97" i="7" s="1"/>
  <c r="H61" i="7"/>
  <c r="K61" i="7" s="1"/>
  <c r="H87" i="7"/>
  <c r="K87" i="7" s="1"/>
  <c r="H81" i="7"/>
  <c r="K81" i="7" s="1"/>
  <c r="H54" i="7"/>
  <c r="H27" i="7"/>
  <c r="K27" i="7" s="1"/>
  <c r="H40" i="7"/>
  <c r="K40" i="7" s="1"/>
  <c r="H71" i="7"/>
  <c r="K71" i="7" s="1"/>
  <c r="H91" i="7"/>
  <c r="K91" i="7" s="1"/>
  <c r="H74" i="7"/>
  <c r="K74" i="7" s="1"/>
  <c r="H86" i="7"/>
  <c r="K86" i="7" s="1"/>
  <c r="H99" i="7"/>
  <c r="K99" i="7" s="1"/>
  <c r="H39" i="7"/>
  <c r="K39" i="7" s="1"/>
  <c r="H78" i="7"/>
  <c r="K78" i="7" s="1"/>
  <c r="H50" i="7"/>
  <c r="K50" i="7" s="1"/>
  <c r="H53" i="7"/>
  <c r="K53" i="7" s="1"/>
  <c r="H89" i="7"/>
  <c r="K89" i="7" s="1"/>
  <c r="H82" i="7"/>
  <c r="K82" i="7" s="1"/>
  <c r="H59" i="7"/>
  <c r="K59" i="7" s="1"/>
  <c r="H94" i="7"/>
  <c r="K94" i="7" s="1"/>
  <c r="H20" i="7"/>
  <c r="K20" i="7" s="1"/>
  <c r="H90" i="7"/>
  <c r="K90" i="7" s="1"/>
  <c r="H19" i="7"/>
  <c r="K19" i="7" s="1"/>
  <c r="H69" i="7"/>
  <c r="K69" i="7" s="1"/>
  <c r="H67" i="7"/>
  <c r="K67" i="7" s="1"/>
  <c r="H83" i="7"/>
  <c r="K83" i="7" s="1"/>
  <c r="H16" i="7"/>
  <c r="K16" i="7" s="1"/>
  <c r="H52" i="7"/>
  <c r="K52" i="7" s="1"/>
  <c r="H88" i="7"/>
  <c r="K88" i="7" s="1"/>
  <c r="H79" i="7"/>
  <c r="K79" i="7" s="1"/>
  <c r="H30" i="7"/>
  <c r="K30" i="7" s="1"/>
  <c r="H77" i="7"/>
  <c r="K77" i="7" s="1"/>
  <c r="H76" i="7"/>
  <c r="K76" i="7" s="1"/>
  <c r="H64" i="7"/>
  <c r="K64" i="7" s="1"/>
  <c r="H75" i="7"/>
  <c r="K75" i="7" s="1"/>
  <c r="H85" i="7"/>
  <c r="K85" i="7" s="1"/>
  <c r="H6" i="7"/>
  <c r="K6" i="7" s="1"/>
  <c r="H12" i="7"/>
  <c r="K12" i="7" s="1"/>
  <c r="H73" i="7"/>
  <c r="K73" i="7" s="1"/>
  <c r="H43" i="7"/>
  <c r="K43" i="7" s="1"/>
  <c r="H51" i="7"/>
  <c r="K51" i="7" s="1"/>
  <c r="D22" i="7" l="1"/>
  <c r="D32" i="7"/>
  <c r="D46" i="7"/>
  <c r="D42" i="7"/>
  <c r="D45" i="7"/>
  <c r="D104" i="7"/>
  <c r="D57" i="7"/>
  <c r="D7" i="7"/>
  <c r="D10" i="7"/>
  <c r="D9" i="7"/>
  <c r="D38" i="7"/>
  <c r="D103" i="7"/>
  <c r="D72" i="7"/>
  <c r="D41" i="7"/>
  <c r="D25" i="7"/>
  <c r="D29" i="7"/>
  <c r="D66" i="7"/>
  <c r="D92" i="7"/>
  <c r="D56" i="7"/>
  <c r="D68" i="7"/>
  <c r="D70" i="7"/>
  <c r="D34" i="7"/>
  <c r="D98" i="7"/>
  <c r="D48" i="7"/>
  <c r="D96" i="7"/>
  <c r="D47" i="7"/>
  <c r="D93" i="7"/>
  <c r="D80" i="7"/>
  <c r="D18" i="7"/>
  <c r="D49" i="7"/>
  <c r="D36" i="7"/>
  <c r="D100" i="7"/>
  <c r="D35" i="7"/>
  <c r="D60" i="7"/>
  <c r="D11" i="7"/>
  <c r="D23" i="7"/>
  <c r="D62" i="7"/>
  <c r="D24" i="7"/>
  <c r="D37" i="7"/>
  <c r="D63" i="7"/>
  <c r="D5" i="7"/>
  <c r="D31" i="7"/>
  <c r="D44" i="7"/>
  <c r="D28" i="7"/>
  <c r="D21" i="7"/>
  <c r="D58" i="7"/>
  <c r="D33" i="7"/>
  <c r="D4" i="7"/>
  <c r="D14" i="7"/>
  <c r="D13" i="7"/>
  <c r="D26" i="7"/>
  <c r="D101" i="7"/>
  <c r="D15" i="7"/>
  <c r="D102" i="7"/>
  <c r="D84" i="7"/>
  <c r="D95" i="7"/>
  <c r="D65" i="7"/>
  <c r="D97" i="7"/>
  <c r="D61" i="7"/>
  <c r="D87" i="7"/>
  <c r="D81" i="7"/>
  <c r="D54" i="7"/>
  <c r="D27" i="7"/>
  <c r="D40" i="7"/>
  <c r="D71" i="7"/>
  <c r="D91" i="7"/>
  <c r="D74" i="7"/>
  <c r="D86" i="7"/>
  <c r="D99" i="7"/>
  <c r="D39" i="7"/>
  <c r="D78" i="7"/>
  <c r="D50" i="7"/>
  <c r="D53" i="7"/>
  <c r="D89" i="7"/>
  <c r="D82" i="7"/>
  <c r="D59" i="7"/>
  <c r="D94" i="7"/>
  <c r="D90" i="7"/>
  <c r="D19" i="7"/>
  <c r="D69" i="7"/>
  <c r="D67" i="7"/>
  <c r="D83" i="7"/>
  <c r="D16" i="7"/>
  <c r="D52" i="7"/>
  <c r="D88" i="7"/>
  <c r="D79" i="7"/>
  <c r="D30" i="7"/>
  <c r="D77" i="7"/>
  <c r="D76" i="7"/>
  <c r="D64" i="7"/>
  <c r="D75" i="7"/>
  <c r="D85" i="7"/>
  <c r="D6" i="7"/>
  <c r="D12" i="7"/>
  <c r="D73" i="7"/>
  <c r="D43" i="7"/>
  <c r="I99" i="5"/>
  <c r="I91" i="5"/>
  <c r="I83" i="5"/>
  <c r="I74" i="5"/>
  <c r="I66" i="5"/>
  <c r="I58" i="5"/>
  <c r="I50" i="5"/>
  <c r="I41" i="5"/>
  <c r="I25" i="5"/>
  <c r="I17" i="5"/>
  <c r="I9" i="5"/>
  <c r="H106" i="5"/>
  <c r="I106" i="5" s="1"/>
  <c r="H105" i="5"/>
  <c r="I105" i="5" s="1"/>
  <c r="H104" i="5"/>
  <c r="I104" i="5" s="1"/>
  <c r="H103" i="5"/>
  <c r="I103" i="5" s="1"/>
  <c r="H102" i="5"/>
  <c r="I102" i="5" s="1"/>
  <c r="H101" i="5"/>
  <c r="I101" i="5" s="1"/>
  <c r="H100" i="5"/>
  <c r="I100" i="5" s="1"/>
  <c r="H99" i="5"/>
  <c r="H98" i="5"/>
  <c r="I98" i="5" s="1"/>
  <c r="H97" i="5"/>
  <c r="I97" i="5" s="1"/>
  <c r="H96" i="5"/>
  <c r="I96" i="5" s="1"/>
  <c r="H95" i="5"/>
  <c r="I95" i="5" s="1"/>
  <c r="H94" i="5"/>
  <c r="I94" i="5" s="1"/>
  <c r="H93" i="5"/>
  <c r="I93" i="5" s="1"/>
  <c r="H92" i="5"/>
  <c r="I92" i="5" s="1"/>
  <c r="H91" i="5"/>
  <c r="H90" i="5"/>
  <c r="I90" i="5" s="1"/>
  <c r="H89" i="5"/>
  <c r="I89" i="5" s="1"/>
  <c r="H88" i="5"/>
  <c r="I88" i="5" s="1"/>
  <c r="H87" i="5"/>
  <c r="I87" i="5" s="1"/>
  <c r="H86" i="5"/>
  <c r="I86" i="5" s="1"/>
  <c r="H85" i="5"/>
  <c r="I85" i="5" s="1"/>
  <c r="H84" i="5"/>
  <c r="I84" i="5" s="1"/>
  <c r="H83" i="5"/>
  <c r="H82" i="5"/>
  <c r="I82" i="5" s="1"/>
  <c r="H81" i="5"/>
  <c r="I81" i="5" s="1"/>
  <c r="H80" i="5"/>
  <c r="I80" i="5" s="1"/>
  <c r="H79" i="5"/>
  <c r="I79" i="5" s="1"/>
  <c r="H78" i="5"/>
  <c r="I78" i="5" s="1"/>
  <c r="H77" i="5"/>
  <c r="I77" i="5" s="1"/>
  <c r="H75" i="5"/>
  <c r="I75" i="5" s="1"/>
  <c r="H74" i="5"/>
  <c r="H73" i="5"/>
  <c r="I73" i="5" s="1"/>
  <c r="H72" i="5"/>
  <c r="I72" i="5" s="1"/>
  <c r="H71" i="5"/>
  <c r="I71" i="5" s="1"/>
  <c r="H70" i="5"/>
  <c r="I70" i="5" s="1"/>
  <c r="H69" i="5"/>
  <c r="I69" i="5" s="1"/>
  <c r="H68" i="5"/>
  <c r="I68" i="5" s="1"/>
  <c r="H67" i="5"/>
  <c r="I67" i="5" s="1"/>
  <c r="H66" i="5"/>
  <c r="H65" i="5"/>
  <c r="I65" i="5" s="1"/>
  <c r="H64" i="5"/>
  <c r="I64" i="5" s="1"/>
  <c r="H63" i="5"/>
  <c r="I63" i="5" s="1"/>
  <c r="H62" i="5"/>
  <c r="I62" i="5" s="1"/>
  <c r="H61" i="5"/>
  <c r="I61" i="5" s="1"/>
  <c r="H60" i="5"/>
  <c r="I60" i="5" s="1"/>
  <c r="H59" i="5"/>
  <c r="I59" i="5" s="1"/>
  <c r="H58" i="5"/>
  <c r="H57" i="5"/>
  <c r="I57" i="5" s="1"/>
  <c r="H56" i="5"/>
  <c r="I56" i="5" s="1"/>
  <c r="H55" i="5"/>
  <c r="I55" i="5" s="1"/>
  <c r="H54" i="5"/>
  <c r="I54" i="5" s="1"/>
  <c r="H53" i="5"/>
  <c r="I53" i="5" s="1"/>
  <c r="H52" i="5"/>
  <c r="I52" i="5" s="1"/>
  <c r="H51" i="5"/>
  <c r="I51" i="5" s="1"/>
  <c r="H50" i="5"/>
  <c r="H48" i="5"/>
  <c r="I48" i="5" s="1"/>
  <c r="H47" i="5"/>
  <c r="I47" i="5" s="1"/>
  <c r="H46" i="5"/>
  <c r="I46" i="5" s="1"/>
  <c r="H45" i="5"/>
  <c r="I45" i="5" s="1"/>
  <c r="H44" i="5"/>
  <c r="I44" i="5" s="1"/>
  <c r="H43" i="5"/>
  <c r="I43" i="5" s="1"/>
  <c r="H42" i="5"/>
  <c r="I42" i="5" s="1"/>
  <c r="H41" i="5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H8" i="5"/>
  <c r="I8" i="5" s="1"/>
  <c r="H7" i="5"/>
  <c r="I7" i="5" s="1"/>
  <c r="H6" i="5"/>
  <c r="I6" i="5" s="1"/>
  <c r="H5" i="5"/>
  <c r="I5" i="5" s="1"/>
  <c r="H4" i="5"/>
  <c r="H3" i="5"/>
  <c r="I3" i="5" s="1"/>
  <c r="G107" i="5"/>
  <c r="E107" i="5"/>
  <c r="F49" i="5" l="1"/>
  <c r="F76" i="5"/>
  <c r="H76" i="5" s="1"/>
  <c r="I76" i="5" s="1"/>
  <c r="F107" i="5" l="1"/>
  <c r="H49" i="5"/>
  <c r="I49" i="5" s="1"/>
  <c r="G17" i="7"/>
  <c r="G22" i="7"/>
  <c r="G32" i="7"/>
  <c r="G46" i="7"/>
  <c r="G8" i="7"/>
  <c r="G42" i="7"/>
  <c r="G45" i="7"/>
  <c r="G104" i="7"/>
  <c r="G57" i="7"/>
  <c r="G7" i="7"/>
  <c r="G10" i="7"/>
  <c r="G9" i="7"/>
  <c r="G38" i="7"/>
  <c r="G103" i="7"/>
  <c r="G72" i="7"/>
  <c r="G41" i="7"/>
  <c r="G25" i="7"/>
  <c r="G29" i="7"/>
  <c r="G66" i="7"/>
  <c r="G92" i="7"/>
  <c r="G56" i="7"/>
  <c r="G68" i="7"/>
  <c r="G70" i="7"/>
  <c r="G34" i="7"/>
  <c r="G98" i="7"/>
  <c r="G48" i="7"/>
  <c r="G96" i="7"/>
  <c r="G47" i="7"/>
  <c r="G93" i="7"/>
  <c r="G80" i="7"/>
  <c r="G18" i="7"/>
  <c r="G49" i="7"/>
  <c r="G36" i="7"/>
  <c r="G100" i="7"/>
  <c r="G35" i="7"/>
  <c r="G60" i="7"/>
  <c r="G11" i="7"/>
  <c r="G23" i="7"/>
  <c r="G62" i="7"/>
  <c r="G24" i="7"/>
  <c r="G37" i="7"/>
  <c r="G63" i="7"/>
  <c r="G5" i="7"/>
  <c r="G31" i="7"/>
  <c r="G44" i="7"/>
  <c r="G28" i="7"/>
  <c r="G21" i="7"/>
  <c r="G58" i="7"/>
  <c r="G33" i="7"/>
  <c r="G4" i="7"/>
  <c r="G14" i="7"/>
  <c r="G13" i="7"/>
  <c r="G26" i="7"/>
  <c r="G101" i="7"/>
  <c r="G15" i="7"/>
  <c r="G102" i="7"/>
  <c r="G84" i="7"/>
  <c r="G95" i="7"/>
  <c r="G65" i="7"/>
  <c r="G97" i="7"/>
  <c r="G61" i="7"/>
  <c r="G87" i="7"/>
  <c r="G81" i="7"/>
  <c r="G54" i="7"/>
  <c r="G27" i="7"/>
  <c r="G40" i="7"/>
  <c r="G71" i="7"/>
  <c r="G91" i="7"/>
  <c r="G74" i="7"/>
  <c r="G86" i="7"/>
  <c r="G99" i="7"/>
  <c r="G39" i="7"/>
  <c r="G78" i="7"/>
  <c r="G50" i="7"/>
  <c r="G53" i="7"/>
  <c r="G89" i="7"/>
  <c r="G82" i="7"/>
  <c r="G59" i="7"/>
  <c r="G94" i="7"/>
  <c r="G90" i="7"/>
  <c r="G19" i="7"/>
  <c r="G69" i="7"/>
  <c r="G67" i="7"/>
  <c r="G83" i="7"/>
  <c r="G16" i="7"/>
  <c r="G52" i="7"/>
  <c r="G88" i="7"/>
  <c r="G79" i="7"/>
  <c r="G30" i="7"/>
  <c r="G77" i="7"/>
  <c r="G76" i="7"/>
  <c r="G64" i="7"/>
  <c r="G75" i="7"/>
  <c r="G85" i="7"/>
  <c r="G6" i="7"/>
  <c r="G12" i="7"/>
  <c r="G73" i="7"/>
  <c r="G43" i="7"/>
  <c r="G51" i="7"/>
  <c r="L17" i="7" l="1"/>
  <c r="L22" i="7"/>
  <c r="L32" i="7"/>
  <c r="L46" i="7"/>
  <c r="L8" i="7"/>
  <c r="L42" i="7"/>
  <c r="L45" i="7"/>
  <c r="L104" i="7"/>
  <c r="L7" i="7"/>
  <c r="L10" i="7"/>
  <c r="L9" i="7"/>
  <c r="L38" i="7"/>
  <c r="L103" i="7"/>
  <c r="L72" i="7"/>
  <c r="L41" i="7"/>
  <c r="L25" i="7"/>
  <c r="L29" i="7"/>
  <c r="L66" i="7"/>
  <c r="L92" i="7"/>
  <c r="L68" i="7"/>
  <c r="L70" i="7"/>
  <c r="L98" i="7"/>
  <c r="L48" i="7"/>
  <c r="L96" i="7"/>
  <c r="L93" i="7"/>
  <c r="L80" i="7"/>
  <c r="L18" i="7"/>
  <c r="L49" i="7"/>
  <c r="L36" i="7"/>
  <c r="L100" i="7"/>
  <c r="L35" i="7"/>
  <c r="L60" i="7"/>
  <c r="L11" i="7"/>
  <c r="L62" i="7"/>
  <c r="L24" i="7"/>
  <c r="L37" i="7"/>
  <c r="L63" i="7"/>
  <c r="L5" i="7"/>
  <c r="L31" i="7"/>
  <c r="L44" i="7"/>
  <c r="L28" i="7"/>
  <c r="L21" i="7"/>
  <c r="L58" i="7"/>
  <c r="L33" i="7"/>
  <c r="L4" i="7"/>
  <c r="L14" i="7"/>
  <c r="L13" i="7"/>
  <c r="L26" i="7"/>
  <c r="L101" i="7"/>
  <c r="L15" i="7"/>
  <c r="L102" i="7"/>
  <c r="L84" i="7"/>
  <c r="L95" i="7"/>
  <c r="L65" i="7"/>
  <c r="L97" i="7"/>
  <c r="L61" i="7"/>
  <c r="L87" i="7"/>
  <c r="L81" i="7"/>
  <c r="L27" i="7"/>
  <c r="L40" i="7"/>
  <c r="L71" i="7"/>
  <c r="L91" i="7"/>
  <c r="L74" i="7"/>
  <c r="L86" i="7"/>
  <c r="L99" i="7"/>
  <c r="L39" i="7"/>
  <c r="L78" i="7"/>
  <c r="L50" i="7"/>
  <c r="L53" i="7"/>
  <c r="L89" i="7"/>
  <c r="L82" i="7"/>
  <c r="L59" i="7"/>
  <c r="L94" i="7"/>
  <c r="L90" i="7"/>
  <c r="L19" i="7"/>
  <c r="L69" i="7"/>
  <c r="L67" i="7"/>
  <c r="L83" i="7"/>
  <c r="L16" i="7"/>
  <c r="L52" i="7"/>
  <c r="L88" i="7"/>
  <c r="L79" i="7"/>
  <c r="L30" i="7"/>
  <c r="L77" i="7"/>
  <c r="L76" i="7"/>
  <c r="L64" i="7"/>
  <c r="L75" i="7"/>
  <c r="L85" i="7"/>
  <c r="L6" i="7"/>
  <c r="L12" i="7"/>
  <c r="L73" i="7"/>
  <c r="L43" i="7"/>
  <c r="L51" i="7"/>
  <c r="F41" i="6" l="1"/>
  <c r="G41" i="6" s="1"/>
  <c r="F8" i="6"/>
  <c r="G8" i="6" s="1"/>
  <c r="F40" i="6"/>
  <c r="G40" i="6" s="1"/>
  <c r="F21" i="6"/>
  <c r="F16" i="6"/>
  <c r="F52" i="6"/>
  <c r="G52" i="6" s="1"/>
  <c r="F12" i="6"/>
  <c r="G12" i="6" s="1"/>
  <c r="F50" i="6"/>
  <c r="G50" i="6" s="1"/>
  <c r="F47" i="6"/>
  <c r="G47" i="6" s="1"/>
  <c r="F61" i="6"/>
  <c r="G61" i="6" s="1"/>
  <c r="F20" i="6"/>
  <c r="F7" i="6"/>
  <c r="G7" i="6" s="1"/>
  <c r="F72" i="6"/>
  <c r="G72" i="6" s="1"/>
  <c r="F69" i="6"/>
  <c r="G69" i="6" s="1"/>
  <c r="F44" i="6"/>
  <c r="G44" i="6" s="1"/>
  <c r="F42" i="6"/>
  <c r="G42" i="6" s="1"/>
  <c r="F76" i="6"/>
  <c r="G76" i="6" s="1"/>
  <c r="F23" i="6"/>
  <c r="F9" i="6"/>
  <c r="G9" i="6" s="1"/>
  <c r="F54" i="6"/>
  <c r="G54" i="6" s="1"/>
  <c r="F59" i="6"/>
  <c r="G59" i="6" s="1"/>
  <c r="F46" i="6"/>
  <c r="G46" i="6" s="1"/>
  <c r="F36" i="6"/>
  <c r="G36" i="6" s="1"/>
  <c r="F56" i="6"/>
  <c r="G56" i="6" s="1"/>
  <c r="F43" i="6"/>
  <c r="G43" i="6" s="1"/>
  <c r="F49" i="6"/>
  <c r="G49" i="6" s="1"/>
  <c r="F6" i="6"/>
  <c r="G6" i="6" s="1"/>
  <c r="F66" i="6"/>
  <c r="G66" i="6" s="1"/>
  <c r="F15" i="6"/>
  <c r="F17" i="6"/>
  <c r="F55" i="6"/>
  <c r="G55" i="6" s="1"/>
  <c r="F75" i="6"/>
  <c r="G75" i="6" s="1"/>
  <c r="F74" i="6"/>
  <c r="G74" i="6" s="1"/>
  <c r="F5" i="6"/>
  <c r="G5" i="6" s="1"/>
  <c r="F14" i="6"/>
  <c r="F71" i="6"/>
  <c r="G71" i="6" s="1"/>
  <c r="F37" i="6"/>
  <c r="G37" i="6" s="1"/>
  <c r="F19" i="6"/>
  <c r="F63" i="6"/>
  <c r="G63" i="6" s="1"/>
  <c r="F68" i="6"/>
  <c r="G68" i="6" s="1"/>
  <c r="F45" i="6"/>
  <c r="G45" i="6" s="1"/>
  <c r="F22" i="6"/>
  <c r="F70" i="6"/>
  <c r="G70" i="6" s="1"/>
  <c r="F39" i="6"/>
  <c r="G39" i="6" s="1"/>
  <c r="F26" i="6"/>
  <c r="G26" i="6" s="1"/>
  <c r="F27" i="6"/>
  <c r="G27" i="6" s="1"/>
  <c r="F38" i="6"/>
  <c r="G38" i="6" s="1"/>
  <c r="F13" i="6"/>
  <c r="F25" i="6"/>
  <c r="F60" i="6"/>
  <c r="G60" i="6" s="1"/>
  <c r="F33" i="6"/>
  <c r="G33" i="6" s="1"/>
  <c r="F24" i="6"/>
  <c r="F11" i="6"/>
  <c r="G11" i="6" s="1"/>
  <c r="F32" i="6"/>
  <c r="G32" i="6" s="1"/>
  <c r="F67" i="6"/>
  <c r="G67" i="6" s="1"/>
  <c r="F34" i="6"/>
  <c r="G34" i="6" s="1"/>
  <c r="F65" i="6"/>
  <c r="G65" i="6" s="1"/>
  <c r="F64" i="6"/>
  <c r="G64" i="6" s="1"/>
  <c r="F58" i="6"/>
  <c r="G58" i="6" s="1"/>
  <c r="F62" i="6"/>
  <c r="G62" i="6" s="1"/>
  <c r="F28" i="6"/>
  <c r="F48" i="6"/>
  <c r="G48" i="6" s="1"/>
  <c r="F73" i="6"/>
  <c r="G73" i="6" s="1"/>
  <c r="F4" i="6"/>
  <c r="G4" i="6" s="1"/>
  <c r="F18" i="6"/>
  <c r="F29" i="6"/>
  <c r="G29" i="6" s="1"/>
  <c r="F10" i="6"/>
  <c r="G10" i="6" s="1"/>
  <c r="F51" i="6"/>
  <c r="G51" i="6" s="1"/>
  <c r="F30" i="6"/>
  <c r="G30" i="6" s="1"/>
  <c r="F31" i="6"/>
  <c r="G31" i="6" s="1"/>
  <c r="F57" i="6"/>
  <c r="G57" i="6" s="1"/>
  <c r="F53" i="6"/>
  <c r="G53" i="6" s="1"/>
  <c r="F35" i="6"/>
  <c r="G35" i="6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4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2" i="7"/>
  <c r="A53" i="7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4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6" i="6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</calcChain>
</file>

<file path=xl/sharedStrings.xml><?xml version="1.0" encoding="utf-8"?>
<sst xmlns="http://schemas.openxmlformats.org/spreadsheetml/2006/main" count="457" uniqueCount="212">
  <si>
    <t>№ п/п</t>
  </si>
  <si>
    <t>Наименование медицинской организации</t>
  </si>
  <si>
    <t>нет БЛ</t>
  </si>
  <si>
    <t>Итого</t>
  </si>
  <si>
    <t>код МО</t>
  </si>
  <si>
    <t>динамика</t>
  </si>
  <si>
    <t>Код МО</t>
  </si>
  <si>
    <t>Наименование МО</t>
  </si>
  <si>
    <t>ГБУЗ СО "БЕЗЕНЧУКСКАЯ ЦРБ"</t>
  </si>
  <si>
    <t>ГБУЗ СО "БОГАТОВСКАЯ ЦРБ"</t>
  </si>
  <si>
    <t>ГБУЗ СО "БОЛЬШЕГЛУШИЦКАЯ ЦРБ"</t>
  </si>
  <si>
    <t>ГБУЗ СО "БОЛЬШЕЧЕРНИГОВСКАЯ ЦРБ"</t>
  </si>
  <si>
    <t>ГБУЗ СО "БОРСКАЯ ЦРБ"</t>
  </si>
  <si>
    <t>ГБУЗ СО "ВОЛЖСКАЯ ЦРБ"</t>
  </si>
  <si>
    <t>ГБУЗ СО "ИСАКЛИНСКАЯ ЦРБ"</t>
  </si>
  <si>
    <t>ГБУЗ СО "КИНЕЛЬСКАЯ ЦБ ГОРОДА И РАЙОНА"</t>
  </si>
  <si>
    <t>ГБУЗ СО "КОШКИНСКАЯ ЦРБ"</t>
  </si>
  <si>
    <t>ГБУЗ СО "КРАСНОАРМЕЙСКАЯ ЦРБ"</t>
  </si>
  <si>
    <t>ГБУЗ СО "КРАСНОЯРСКАЯ ЦРБ"</t>
  </si>
  <si>
    <t>ГБУЗ СО "КИНЕЛЬ-ЧЕРКАССКАЯ ЦРБ"</t>
  </si>
  <si>
    <t>ГБУЗ СО "КЛЯВЛИНСКАЯ ЦРБ"</t>
  </si>
  <si>
    <t>ГБУЗ СО "НЕФТЕГОРСКАЯ ЦРБ"</t>
  </si>
  <si>
    <t>ГБУЗ СО "ПЕСТРАВСКАЯ ЦРБ"</t>
  </si>
  <si>
    <t>ГБУЗ СО "ПОХВИСТНЕВСКАЯ ЦБ ГОРОДА И РАЙОНА"</t>
  </si>
  <si>
    <t>ГБУЗ СО "ПРИВОЛЖСКАЯ ЦРБ"</t>
  </si>
  <si>
    <t>ГБУЗ СО "СЫЗРАНСКАЯ ЦРБ"</t>
  </si>
  <si>
    <t>ГБУЗ СО "ХВОРОСТЯНСКАЯ ЦРБ"</t>
  </si>
  <si>
    <t>ГБУЗ СО "ШЕНТАЛИНСКАЯ ЦРБ"</t>
  </si>
  <si>
    <t>ГБУЗ СО "ШИГОНСКАЯ ЦРБ"</t>
  </si>
  <si>
    <t>ГБУЗ СО "КАМЫШЛИНСКАЯ ЦРБ"</t>
  </si>
  <si>
    <t>ГБУЗ СО "ЕЛХОВСКАЯ ЦРБ"</t>
  </si>
  <si>
    <t>ГБУЗ СО "ЖИГУЛЕВСКАЯ ЦГБ"</t>
  </si>
  <si>
    <t>ГБУЗ СО "НОВОКУЙБЫШЕВСКАЯ ЦГБ"</t>
  </si>
  <si>
    <t>ГБУЗ СО НОВОКУЙБЫШЕВСКАЯ СТОМАТОЛОГИЧЕСКАЯ ПОЛИКЛИНИКА</t>
  </si>
  <si>
    <t>ГБУЗ СО "ОТРАДНЕНСКАЯ ГОРОДСКАЯ БОЛЬНИЦА"</t>
  </si>
  <si>
    <t>ГБУЗ СО "СЫЗРАНСКАЯ ГОРОДСКАЯ БОЛЬНИЦА № 2"</t>
  </si>
  <si>
    <t>ГБУЗ СО "СЫЗРАНСКАЯ ЦЕНТРАЛЬНАЯ ГОРОДСКАЯ БОЛЬНИЦА"</t>
  </si>
  <si>
    <t>ГБУЗ СО СЫЗРАНСКИЙ ПСИХОНЕВРОЛОГИЧЕСКИЙ ДИСПАНСЕР</t>
  </si>
  <si>
    <t>ГБУЗ СО СЫЗРАНСКИЙ ПРОТИВОТУБЕРКУЛЕЗНЫЙ ДИСПАНСЕР</t>
  </si>
  <si>
    <t>ГБУЗ СО "СЫЗРАНСКАЯ ГОРОДСКАЯ ПОЛИКЛИНИКА"</t>
  </si>
  <si>
    <t>ГБУЗ СО "ЧАПАЕВСКАЯ ЦЕНТРАЛЬНАЯ ГОРОДСКАЯ БОЛЬНИЦА"</t>
  </si>
  <si>
    <t>ГБУЗ СО ТОЛЬЯТТИНСКИЙ ПСИХОНЕВРОЛОГИЧЕСКИЙ ДИСПАНСЕР</t>
  </si>
  <si>
    <t>ГБУЗ СО "ТОЛЬЯТТИНСКАЯ ГОРОДСКАЯ КЛИНИЧЕСКАЯ БОЛЬНИЦА № 2 ИМ.В.В.БАНЫКИНА"</t>
  </si>
  <si>
    <t>ГБУЗ СО "ТОЛЬЯТТИНСКАЯ ГОРОДСКАЯ БОЛЬНИЦА № 4"</t>
  </si>
  <si>
    <t>ГБУЗ СО "ТОЛЬЯТТИНСКАЯ ГОРОДСКАЯ КЛИНИЧЕСКАЯ БОЛЬНИЦА № 5"</t>
  </si>
  <si>
    <t>ГБУЗ СО "ТОЛЬЯТТИНСКАЯ ГОРОДСКАЯ КЛИНИЧЕСКАЯ ПОЛИКЛИНИКА № 3"</t>
  </si>
  <si>
    <t>ГБУЗ СО ТОЛЬЯТТИНСКАЯ СТОМАТОЛОГИЧЕСКАЯ ПОЛИКЛИНИКА № 1</t>
  </si>
  <si>
    <t>ГБУЗ СО ТОЛЬЯТТИНСКАЯ СТОМАТОЛОГИЧЕСКАЯ ПОЛИКЛИНИКА № 3</t>
  </si>
  <si>
    <t>ФГБУЗ САМАРСКИЙ МЕДИЦИНСКИЙ КЛИНИЧЕСКИЙ ЦЕНТР ФМБА РОССИИ</t>
  </si>
  <si>
    <t>ГБУЗ СО "ТОЛЬЯТТИНСКАЯ ГОРОДСКАЯ ПОЛИКЛИНИКА № 2"</t>
  </si>
  <si>
    <t>ГБУЗ СО "ТОЛЬЯТТИНСКАЯ ГОРОДСКАЯ ПОЛИКЛИНИКА № 4"</t>
  </si>
  <si>
    <t>ГБУЗ СО "САМАРСКАЯ ГОРОДСКАЯ КЛИНИЧЕСКАЯ БОЛЬНИЦА № 1 ИМ.Н.И.ПИРОГОВА"</t>
  </si>
  <si>
    <t>ГБУЗ СО "САМАРСКАЯ ГОРОДСКАЯ КЛИНИЧЕСКАЯ БОЛЬНИЦА № 2 ИМ.Н.А.СЕМАШКО"</t>
  </si>
  <si>
    <t>ГБУЗ СО САМАРСКИЙ ПСИХОНЕВРОЛОГИЧЕСКИЙ ДИСПАНСЕР</t>
  </si>
  <si>
    <t>ГБУЗ СО САМАРСКАЯ ГОРОДСКАЯ СТОМАТОЛОГИЧЕСКАЯ ПОЛИКЛИНИКА № 1</t>
  </si>
  <si>
    <t>ГБУЗ СО "САМАРСКАЯ ГОРОДСКАЯ ПОЛИКЛИНИКА № 13 ЖЕЛЕЗНОДОРОЖНОГО РАЙОНА"</t>
  </si>
  <si>
    <t>ГБУЗ СО "САМАРСКАЯ ГОРОДСКАЯ КЛИНИЧЕСКАЯ БОЛЬНИЦА № 8"</t>
  </si>
  <si>
    <t>ГБУЗ СО "СМСЧ № 5 КИРОВСКОГО РАЙОНА"</t>
  </si>
  <si>
    <t>ГБУЗ СО "САМАРСКАЯ ГОРОДСКАЯ БОЛЬНИЦА № 7"</t>
  </si>
  <si>
    <t>ГБУЗ СО "САМАРСКАЯ ГОРОДСКАЯ БОЛЬНИЦА № 10"</t>
  </si>
  <si>
    <t>ГБУЗ СО "САМАРСКАЯ ГОРОДСКАЯ ПОЛИКЛИНИКА № 3"</t>
  </si>
  <si>
    <t>ГБУЗ СО "САМАРСКАЯ ГОРОДСКАЯ ПОЛИКЛИНИКА № 9 ОКТЯБРЬСКОГО РАЙОНА"</t>
  </si>
  <si>
    <t>ГБУЗ СО "САМАРСКАЯ ГОРОДСКАЯ БОЛЬНИЦА № 4"</t>
  </si>
  <si>
    <t>ГБУЗ СО "САМАРСКАЯ ГОРОДСКАЯ КОНСУЛЬТАТИВНО-ДИАГНОСТИЧЕСКАЯ ПОЛИКЛИНИКА № 14"</t>
  </si>
  <si>
    <t>ГБУЗ СО "СМСЧ № 2 ПРОМЫШЛЕННОГО РАЙОНА"</t>
  </si>
  <si>
    <t>ГБУЗ СО "САМАРСКАЯ ГОРОДСКАЯ КЛИНИЧЕСКАЯ ПОЛИКЛИНИКА № 15 ПРОМЫШЛЕННОГО РАЙОНА"</t>
  </si>
  <si>
    <t>ГБУЗ СО "САМАРСКАЯ ГОРОДСКАЯ ПОЛИКЛИНИКА № 6 ПРОМЫШЛЕННОГО РАЙОНА"</t>
  </si>
  <si>
    <t>ГБУЗ СО "САМАРСКАЯ ГОРОДСКАЯ ПОЛИКЛИНИКА № 1 ПРОМЫШЛЕННОГО РАЙОНА"</t>
  </si>
  <si>
    <t>ГБУЗ СО "САМАРСКАЯ ГОРОДСКАЯ ПОЛИКЛИНИКА № 10 СОВЕТСКОГО РАЙОНА"</t>
  </si>
  <si>
    <t>ГБУЗ СО САМАРСКАЯ СТОМАТОЛОГИЧЕСКАЯ ПОЛИКЛИНИКА № 3</t>
  </si>
  <si>
    <t>ГБУЗ САМАРСКАЯ ОБЛАСТНАЯ КЛИНИЧЕСКАЯ БОЛЬНИЦА № 2</t>
  </si>
  <si>
    <t>ГБУЗ САМАРСКАЯ ОБЛАСТНАЯ КЛИНИЧЕСКАЯ ПСИХИАТРИЧЕСКАЯ БОЛЬНИЦА</t>
  </si>
  <si>
    <t>ГБУЗ САМАРСКИЙ ОБЛАСТНОЙ КЛИНИЧЕСКИЙ ПРОТИВОТУБЕРКУЛЕЗНЫЙ ДИСПАНСЕР ИМ.Н.В.ПОСТНИКОВА</t>
  </si>
  <si>
    <t>ГБУЗ САМАРСКИЙ ОБЛАСТНОЙ КЛИНИЧЕСКИЙ КАРДИОЛОГИЧЕСКИЙ ДИСПАНСЕР</t>
  </si>
  <si>
    <t>ГБУЗ САМАРСКИЙ ОБЛАСТНОЙ НАРКОЛОГИЧЕСКИЙ ДИСПАНСЕР</t>
  </si>
  <si>
    <t>НУЗ ДОРОЖНАЯ КЛИНИЧЕСКАЯ БОЛЬНИЦА НА СТАНЦИИ САМАРА ОАО "РЖД"</t>
  </si>
  <si>
    <t>НУЗ ДОРОЖНАЯ СТОМАТОЛОГИЧЕСКАЯ ПОЛИКЛИНИКА ОАО РЖД</t>
  </si>
  <si>
    <t>ФКУЗ МСЧ МВД РОССИИ ПО САМАРСКОЙ ОБЛАСТИ</t>
  </si>
  <si>
    <t>ФГБОУ ВО САМАРСКИЙ ГОСУДАРСТВЕННЫЙ МЕДИЦИНСКИЙ УНИВЕРСИТЕТ</t>
  </si>
  <si>
    <t>ГКУ СО СЕРГИЕВСКИЙ ЦЕНТР СЕМЬЯ</t>
  </si>
  <si>
    <t>ФГБУ "426 ВОЕННЫЙ ГОСПИТАЛЬ" МИНОБОРОНЫ РОССИИ</t>
  </si>
  <si>
    <t>Потребность в количестве ЭП для врачей</t>
  </si>
  <si>
    <t>нет данных</t>
  </si>
  <si>
    <t>№пп</t>
  </si>
  <si>
    <t>Незакрытые программы, которые имеют установленный срок 
на 01.07.2019</t>
  </si>
  <si>
    <t>ГБУЗ "СОКОБ ИМ.Т.И.Ерошевского" </t>
  </si>
  <si>
    <t>ГБУЗ "СОКПТД им.Н.В.Постникова" </t>
  </si>
  <si>
    <t>ГБУЗ СО "ТГКБ № 5" </t>
  </si>
  <si>
    <t>Государственное бюджетное учреждение здравоохранения "Самарская областная клиническая больница им. В.Д. Середавина"</t>
  </si>
  <si>
    <t>Количество ЭЛН, выписанных в МИС
2 кв</t>
  </si>
  <si>
    <t>Количество ЭЛН, выписанных в МИС
 1кв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</si>
  <si>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</si>
  <si>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</si>
  <si>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</si>
  <si>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</si>
  <si>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</si>
  <si>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</si>
  <si>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</si>
  <si>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</si>
  <si>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</si>
  <si>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</si>
  <si>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</si>
  <si>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</si>
  <si>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</si>
  <si>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</si>
  <si>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</si>
  <si>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</si>
  <si>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</si>
  <si>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</si>
  <si>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</si>
  <si>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</si>
  <si>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</si>
  <si>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</si>
  <si>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</si>
  <si>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</si>
  <si>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</si>
  <si>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</si>
  <si>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</si>
  <si>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</si>
  <si>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</si>
  <si>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</si>
  <si>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</si>
  <si>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</si>
  <si>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</si>
  <si>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</si>
  <si>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</si>
  <si>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</si>
  <si>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</si>
  <si>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</si>
  <si>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</si>
  <si>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</si>
  <si>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</si>
  <si>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</si>
  <si>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</si>
  <si>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</si>
  <si>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</si>
  <si>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</si>
  <si>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</si>
  <si>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</si>
  <si>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</si>
  <si>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</si>
  <si>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</si>
  <si>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</si>
  <si>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</si>
  <si>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</si>
  <si>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</si>
  <si>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</si>
  <si>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</si>
  <si>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</si>
  <si>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</si>
  <si>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</si>
  <si>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</si>
  <si>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</si>
  <si>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Самарской области "Самарский психоневрологический диспансер"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</si>
  <si>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</si>
  <si>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</si>
  <si>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</si>
  <si>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</si>
  <si>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</si>
  <si>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</si>
  <si>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</si>
  <si>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</si>
  <si>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</si>
  <si>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</si>
  <si>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</si>
  <si>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</si>
  <si>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</si>
  <si>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поликлиника № 9 Октябрьского района"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</si>
  <si>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</si>
  <si>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</si>
  <si>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</si>
  <si>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</si>
  <si>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</si>
  <si>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</si>
  <si>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</si>
  <si>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</si>
  <si>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</si>
  <si>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</si>
  <si>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</si>
  <si>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</si>
  <si>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</si>
  <si>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</si>
  <si>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</si>
  <si>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</si>
  <si>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</si>
  <si>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</si>
  <si>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</si>
  <si>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</si>
  <si>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</si>
  <si>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</si>
  <si>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</si>
  <si>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</si>
  <si>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</si>
  <si>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Самарской области "Cанаторий "Самара"</t>
  </si>
  <si>
    <t>Количество полученных токенов для записи усиленных квалифицированных электронных подписей (УКЭП) во 2 квартале</t>
  </si>
  <si>
    <t>Количество полученных токенов для записи усиленных квалифицированных электронных подписей (УКЭП) в 1 квартале для ЭЛН</t>
  </si>
  <si>
    <t>Количество запланированных токенов для записи усиленных квалифицированных электронных подписей (УКЭП) для ЭЛН</t>
  </si>
  <si>
    <t>Количество полученных токенов для записи усиленных квалифицированных электронных подписей (УКЭП) за 1 и 2 квртал</t>
  </si>
  <si>
    <t>% полученных от запланированого</t>
  </si>
  <si>
    <t xml:space="preserve">% ЭЛН в 1 квартале </t>
  </si>
  <si>
    <t>% ЭЛН во 2 квартал</t>
  </si>
  <si>
    <t>всего ЛН
1 квартал</t>
  </si>
  <si>
    <t>Всего БЛН
1 квартал</t>
  </si>
  <si>
    <t>всего ЛН
2 квартал</t>
  </si>
  <si>
    <t>Всего БЛН
2 квартал</t>
  </si>
  <si>
    <t>Незакрытые и просроченные ИПРА, которые имеют установленный срок 
1 квартал</t>
  </si>
  <si>
    <t>Незакрытые и просроченные ИПРА , которые имеют установленный срок 
2 квартал</t>
  </si>
  <si>
    <t>опубликован протокол</t>
  </si>
  <si>
    <t>регистрация протокола</t>
  </si>
  <si>
    <t>1 квартал</t>
  </si>
  <si>
    <t>2 квартал</t>
  </si>
  <si>
    <t>консультация завершена, закрыта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</si>
</sst>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[$-419]General"/>
    <numFmt numFmtId="166" formatCode="#,###,##0"/>
  </numFmts>
  <fonts count="19" x14ac:knownFonts="1">
    <font>
      <sz val="11"/>
      <color theme="1"/>
      <name val="Times New Roman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SimSun"/>
      <family val="2"/>
      <charset val="204"/>
    </font>
    <font>
      <sz val="11"/>
      <name val="Times New Roman"/>
      <family val="1"/>
      <charset val="204"/>
    </font>
    <font>
      <sz val="10"/>
      <color indexed="8"/>
      <name val="arial"/>
      <charset val="1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DDDC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6" fillId="0" borderId="0"/>
    <xf numFmtId="0" fontId="3" fillId="0" borderId="0"/>
    <xf numFmtId="0" fontId="8" fillId="0" borderId="0"/>
    <xf numFmtId="0" fontId="3" fillId="0" borderId="0"/>
    <xf numFmtId="165" fontId="2" fillId="0" borderId="0"/>
    <xf numFmtId="0" fontId="10" fillId="0" borderId="0"/>
    <xf numFmtId="0" fontId="12" fillId="0" borderId="0"/>
    <xf numFmtId="9" fontId="12" fillId="0" borderId="0" applyFont="0" applyFill="0" applyBorder="0" applyAlignment="0" applyProtection="0"/>
    <xf numFmtId="0" fontId="13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4" borderId="12" xfId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5" borderId="4" xfId="2" applyFill="1" applyBorder="1" applyAlignment="1">
      <alignment horizontal="center" vertical="center" wrapText="1"/>
    </xf>
    <xf numFmtId="0" fontId="3" fillId="5" borderId="4" xfId="3" applyFill="1" applyBorder="1" applyAlignment="1">
      <alignment horizontal="center" vertical="center" wrapText="1"/>
    </xf>
    <xf numFmtId="0" fontId="7" fillId="5" borderId="4" xfId="4" applyFont="1" applyFill="1" applyBorder="1" applyAlignment="1">
      <alignment horizontal="center" vertical="center" wrapText="1"/>
    </xf>
    <xf numFmtId="0" fontId="3" fillId="4" borderId="4" xfId="1" applyFill="1" applyBorder="1" applyAlignment="1">
      <alignment horizontal="center"/>
    </xf>
    <xf numFmtId="0" fontId="3" fillId="5" borderId="4" xfId="5" applyFill="1" applyBorder="1" applyAlignment="1">
      <alignment horizontal="center" vertical="center" wrapText="1"/>
    </xf>
    <xf numFmtId="0" fontId="3" fillId="5" borderId="4" xfId="1" applyFill="1" applyBorder="1" applyAlignment="1">
      <alignment horizontal="center" vertical="center" wrapText="1"/>
    </xf>
    <xf numFmtId="0" fontId="3" fillId="5" borderId="6" xfId="3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5" borderId="25" xfId="2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13" fillId="0" borderId="0" xfId="10" applyFont="1"/>
    <xf numFmtId="0" fontId="13" fillId="0" borderId="4" xfId="1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1" xfId="0" applyFont="1" applyBorder="1"/>
    <xf numFmtId="0" fontId="14" fillId="0" borderId="14" xfId="0" applyFont="1" applyBorder="1"/>
    <xf numFmtId="0" fontId="14" fillId="0" borderId="20" xfId="0" applyFont="1" applyBorder="1"/>
    <xf numFmtId="0" fontId="1" fillId="2" borderId="27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166" fontId="13" fillId="0" borderId="4" xfId="10" applyNumberFormat="1" applyFont="1" applyFill="1" applyBorder="1" applyAlignment="1">
      <alignment horizontal="center"/>
    </xf>
    <xf numFmtId="0" fontId="13" fillId="0" borderId="3" xfId="10" applyFont="1" applyBorder="1" applyAlignment="1">
      <alignment horizontal="center"/>
    </xf>
    <xf numFmtId="166" fontId="13" fillId="0" borderId="3" xfId="10" applyNumberFormat="1" applyFont="1" applyFill="1" applyBorder="1" applyAlignment="1">
      <alignment horizontal="center"/>
    </xf>
    <xf numFmtId="0" fontId="13" fillId="0" borderId="3" xfId="10" applyFont="1" applyFill="1" applyBorder="1" applyAlignment="1">
      <alignment horizontal="center"/>
    </xf>
    <xf numFmtId="0" fontId="13" fillId="0" borderId="4" xfId="1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3" fillId="5" borderId="3" xfId="5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/>
    </xf>
    <xf numFmtId="0" fontId="3" fillId="5" borderId="9" xfId="3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9" fontId="13" fillId="0" borderId="3" xfId="10" applyNumberFormat="1" applyFont="1" applyBorder="1" applyAlignment="1"/>
    <xf numFmtId="0" fontId="9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" fillId="2" borderId="3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17" fillId="0" borderId="3" xfId="0" applyFont="1" applyBorder="1" applyAlignment="1"/>
    <xf numFmtId="0" fontId="17" fillId="0" borderId="3" xfId="0" applyFont="1" applyBorder="1"/>
    <xf numFmtId="164" fontId="0" fillId="0" borderId="13" xfId="12" applyFont="1" applyBorder="1" applyAlignment="1">
      <alignment horizontal="center"/>
    </xf>
    <xf numFmtId="164" fontId="0" fillId="0" borderId="5" xfId="12" applyFont="1" applyBorder="1" applyAlignment="1">
      <alignment horizontal="center"/>
    </xf>
    <xf numFmtId="164" fontId="0" fillId="0" borderId="21" xfId="1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5" xfId="2" applyFont="1" applyBorder="1" applyAlignment="1">
      <alignment vertical="top" wrapText="1"/>
    </xf>
    <xf numFmtId="0" fontId="16" fillId="0" borderId="10" xfId="2" applyFont="1" applyBorder="1" applyAlignment="1">
      <alignment vertical="top" wrapText="1"/>
    </xf>
    <xf numFmtId="0" fontId="16" fillId="0" borderId="28" xfId="2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5" borderId="10" xfId="0" applyFont="1" applyFill="1" applyBorder="1" applyAlignment="1">
      <alignment vertical="top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0" fontId="0" fillId="0" borderId="5" xfId="0" applyNumberFormat="1" applyFont="1" applyBorder="1" applyAlignment="1">
      <alignment horizontal="center" vertical="center"/>
    </xf>
    <xf numFmtId="10" fontId="0" fillId="0" borderId="34" xfId="0" applyNumberFormat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10" fontId="0" fillId="5" borderId="5" xfId="0" applyNumberFormat="1" applyFont="1" applyFill="1" applyBorder="1" applyAlignment="1">
      <alignment horizontal="center" vertical="center"/>
    </xf>
    <xf numFmtId="10" fontId="0" fillId="5" borderId="34" xfId="0" applyNumberFormat="1" applyFill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6" fillId="5" borderId="7" xfId="2" applyFill="1" applyBorder="1" applyAlignment="1">
      <alignment horizontal="center" vertical="center" wrapText="1"/>
    </xf>
    <xf numFmtId="0" fontId="6" fillId="5" borderId="6" xfId="2" applyFill="1" applyBorder="1" applyAlignment="1">
      <alignment horizontal="center" vertical="center" wrapText="1"/>
    </xf>
    <xf numFmtId="0" fontId="6" fillId="5" borderId="3" xfId="2" applyFill="1" applyBorder="1" applyAlignment="1">
      <alignment horizontal="center" vertical="center" wrapText="1"/>
    </xf>
    <xf numFmtId="0" fontId="3" fillId="4" borderId="6" xfId="1" applyFill="1" applyBorder="1" applyAlignment="1">
      <alignment horizontal="center"/>
    </xf>
    <xf numFmtId="0" fontId="3" fillId="5" borderId="12" xfId="3" applyFill="1" applyBorder="1" applyAlignment="1">
      <alignment horizontal="center" vertical="center" wrapText="1"/>
    </xf>
    <xf numFmtId="0" fontId="6" fillId="5" borderId="8" xfId="2" applyFill="1" applyBorder="1" applyAlignment="1">
      <alignment horizontal="center" vertical="center" wrapText="1"/>
    </xf>
    <xf numFmtId="0" fontId="6" fillId="5" borderId="9" xfId="2" applyFill="1" applyBorder="1" applyAlignment="1">
      <alignment horizontal="center" vertical="center" wrapText="1"/>
    </xf>
    <xf numFmtId="0" fontId="3" fillId="5" borderId="26" xfId="5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9" fontId="9" fillId="0" borderId="15" xfId="11" applyFont="1" applyBorder="1" applyAlignment="1">
      <alignment horizontal="center" vertical="center"/>
    </xf>
    <xf numFmtId="9" fontId="9" fillId="0" borderId="10" xfId="11" applyFont="1" applyBorder="1" applyAlignment="1">
      <alignment horizontal="center" vertical="center"/>
    </xf>
    <xf numFmtId="9" fontId="9" fillId="5" borderId="10" xfId="1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3" fillId="0" borderId="3" xfId="10" applyNumberFormat="1" applyFont="1" applyFill="1" applyBorder="1" applyAlignment="1">
      <alignment horizontal="center"/>
    </xf>
    <xf numFmtId="0" fontId="13" fillId="0" borderId="4" xfId="10" applyNumberFormat="1" applyFont="1" applyFill="1" applyBorder="1" applyAlignment="1">
      <alignment horizontal="center"/>
    </xf>
    <xf numFmtId="0" fontId="13" fillId="0" borderId="0" xfId="10" applyFont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3" fillId="0" borderId="3" xfId="10" applyFont="1" applyFill="1" applyBorder="1" applyAlignment="1">
      <alignment vertical="top" wrapText="1"/>
    </xf>
    <xf numFmtId="0" fontId="13" fillId="0" borderId="4" xfId="1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0" borderId="41" xfId="10" applyFont="1" applyBorder="1" applyAlignment="1">
      <alignment horizontal="center" vertical="top"/>
    </xf>
    <xf numFmtId="0" fontId="18" fillId="6" borderId="3" xfId="0" applyFont="1" applyFill="1" applyBorder="1" applyAlignment="1"/>
    <xf numFmtId="0" fontId="18" fillId="5" borderId="3" xfId="0" applyFont="1" applyFill="1" applyBorder="1"/>
    <xf numFmtId="0" fontId="1" fillId="2" borderId="37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4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9" fontId="14" fillId="0" borderId="14" xfId="0" applyNumberFormat="1" applyFont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9" fontId="14" fillId="0" borderId="5" xfId="0" applyNumberFormat="1" applyFont="1" applyBorder="1" applyAlignment="1">
      <alignment horizontal="center"/>
    </xf>
    <xf numFmtId="9" fontId="14" fillId="0" borderId="20" xfId="0" applyNumberFormat="1" applyFont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9" fontId="14" fillId="0" borderId="21" xfId="0" applyNumberFormat="1" applyFont="1" applyBorder="1" applyAlignment="1">
      <alignment horizontal="center"/>
    </xf>
    <xf numFmtId="9" fontId="14" fillId="0" borderId="3" xfId="0" applyNumberFormat="1" applyFont="1" applyBorder="1" applyAlignment="1">
      <alignment horizontal="center"/>
    </xf>
  </cellXfs>
  <cellStyles count="13">
    <cellStyle name="Excel Built-in Normal" xfId="1"/>
    <cellStyle name="Excel Built-in Normal 1" xfId="6"/>
    <cellStyle name="Обычный" xfId="0" builtinId="0"/>
    <cellStyle name="Обычный 10" xfId="3"/>
    <cellStyle name="Обычный 11" xfId="4"/>
    <cellStyle name="Обычный 12" xfId="2"/>
    <cellStyle name="Обычный 2" xfId="7"/>
    <cellStyle name="Обычный 2 3 2 2" xfId="5"/>
    <cellStyle name="Обычный 3" xfId="8"/>
    <cellStyle name="Обычный 4" xfId="10"/>
    <cellStyle name="Процентный" xfId="11" builtinId="5"/>
    <cellStyle name="Процентный 2" xfId="9"/>
    <cellStyle name="Финансовый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L54" sqref="L54"/>
    </sheetView>
  </sheetViews>
  <sheetFormatPr defaultRowHeight="15" x14ac:dyDescent="0.25"/>
  <cols>
    <col min="3" max="3" width="47.42578125" customWidth="1"/>
    <col min="4" max="4" width="14.42578125" customWidth="1"/>
    <col min="5" max="5" width="14" customWidth="1"/>
    <col min="6" max="6" width="16.5703125" customWidth="1"/>
    <col min="7" max="7" width="12.42578125" customWidth="1"/>
    <col min="8" max="8" width="18.42578125" customWidth="1"/>
    <col min="9" max="9" width="16" customWidth="1"/>
    <col min="10" max="10" width="16.42578125" bestFit="1" customWidth="1"/>
    <col min="11" max="11" width="11.5703125" bestFit="1" customWidth="1"/>
    <col min="12" max="12" width="14.140625" customWidth="1"/>
  </cols>
  <sheetData>
    <row r="1" spans="1:12" ht="15.75" thickBot="1" x14ac:dyDescent="0.3"/>
    <row r="2" spans="1:12" ht="72" customHeight="1" thickBot="1" x14ac:dyDescent="0.3">
      <c r="A2" s="21" t="s">
        <v>0</v>
      </c>
      <c r="B2" s="22" t="s">
        <v>4</v>
      </c>
      <c r="C2" s="51" t="s">
        <v>1</v>
      </c>
      <c r="D2" s="21" t="s">
        <v>201</v>
      </c>
      <c r="E2" s="22" t="s">
        <v>202</v>
      </c>
      <c r="F2" s="22" t="s">
        <v>90</v>
      </c>
      <c r="G2" s="23" t="s">
        <v>199</v>
      </c>
      <c r="H2" s="21" t="s">
        <v>203</v>
      </c>
      <c r="I2" s="22" t="s">
        <v>204</v>
      </c>
      <c r="J2" s="22" t="s">
        <v>89</v>
      </c>
      <c r="K2" s="23" t="s">
        <v>200</v>
      </c>
      <c r="L2" s="55" t="s">
        <v>5</v>
      </c>
    </row>
    <row r="3" spans="1:12" ht="18" customHeight="1" thickBot="1" x14ac:dyDescent="0.3">
      <c r="A3" s="21"/>
      <c r="B3" s="92"/>
      <c r="C3" s="92"/>
      <c r="D3" s="93"/>
      <c r="E3" s="92"/>
      <c r="F3" s="92"/>
      <c r="G3" s="55"/>
      <c r="H3" s="93"/>
      <c r="I3" s="92"/>
      <c r="J3" s="92"/>
      <c r="K3" s="55"/>
      <c r="L3" s="55"/>
    </row>
    <row r="4" spans="1:12" ht="36" x14ac:dyDescent="0.25">
      <c r="A4" s="5">
        <f t="shared" ref="A4:A50" si="0">A3+1</f>
        <v>1</v>
      </c>
      <c r="B4" s="98">
        <v>4024</v>
      </c>
      <c r="C4" s="52" t="s">
        <v>141</v>
      </c>
      <c r="D4" s="74">
        <f t="shared" ref="D4:D16" si="1">E4+F4</f>
        <v>4410</v>
      </c>
      <c r="E4" s="75">
        <v>4277</v>
      </c>
      <c r="F4" s="50">
        <v>133</v>
      </c>
      <c r="G4" s="108">
        <f t="shared" ref="G4:G19" si="2">F4/D4</f>
        <v>3.0158730158730159E-2</v>
      </c>
      <c r="H4" s="18">
        <f t="shared" ref="H4:H35" si="3">I4+J4</f>
        <v>5364</v>
      </c>
      <c r="I4" s="50">
        <v>3527</v>
      </c>
      <c r="J4" s="81">
        <v>1837</v>
      </c>
      <c r="K4" s="82">
        <f t="shared" ref="K4:K35" si="4">(J4)/H4</f>
        <v>0.34246830723340793</v>
      </c>
      <c r="L4" s="83">
        <f t="shared" ref="L4:L11" si="5">(J4-F4)/F4</f>
        <v>12.81203007518797</v>
      </c>
    </row>
    <row r="5" spans="1:12" ht="36" x14ac:dyDescent="0.25">
      <c r="A5" s="7">
        <f t="shared" si="0"/>
        <v>2</v>
      </c>
      <c r="B5" s="12">
        <v>4098</v>
      </c>
      <c r="C5" s="53" t="s">
        <v>149</v>
      </c>
      <c r="D5" s="76">
        <f t="shared" si="1"/>
        <v>9002</v>
      </c>
      <c r="E5" s="77">
        <v>8931</v>
      </c>
      <c r="F5" s="48">
        <v>71</v>
      </c>
      <c r="G5" s="109">
        <f t="shared" si="2"/>
        <v>7.8871361919573436E-3</v>
      </c>
      <c r="H5" s="19">
        <f t="shared" si="3"/>
        <v>12785</v>
      </c>
      <c r="I5" s="48">
        <v>11993</v>
      </c>
      <c r="J5" s="84">
        <v>792</v>
      </c>
      <c r="K5" s="85">
        <f t="shared" si="4"/>
        <v>6.1947594837700432E-2</v>
      </c>
      <c r="L5" s="86">
        <f t="shared" si="5"/>
        <v>10.154929577464788</v>
      </c>
    </row>
    <row r="6" spans="1:12" ht="36" x14ac:dyDescent="0.25">
      <c r="A6" s="7">
        <f t="shared" si="0"/>
        <v>3</v>
      </c>
      <c r="B6" s="8">
        <v>602</v>
      </c>
      <c r="C6" s="53" t="s">
        <v>95</v>
      </c>
      <c r="D6" s="76">
        <f t="shared" si="1"/>
        <v>1074</v>
      </c>
      <c r="E6" s="77">
        <v>1055</v>
      </c>
      <c r="F6" s="48">
        <v>19</v>
      </c>
      <c r="G6" s="109">
        <f t="shared" si="2"/>
        <v>1.7690875232774673E-2</v>
      </c>
      <c r="H6" s="19">
        <f t="shared" si="3"/>
        <v>217</v>
      </c>
      <c r="I6" s="48">
        <v>23</v>
      </c>
      <c r="J6" s="84">
        <v>194</v>
      </c>
      <c r="K6" s="85">
        <f t="shared" si="4"/>
        <v>0.89400921658986177</v>
      </c>
      <c r="L6" s="86">
        <f t="shared" si="5"/>
        <v>9.2105263157894743</v>
      </c>
    </row>
    <row r="7" spans="1:12" ht="36" x14ac:dyDescent="0.25">
      <c r="A7" s="7">
        <f t="shared" si="0"/>
        <v>4</v>
      </c>
      <c r="B7" s="13">
        <v>6008</v>
      </c>
      <c r="C7" s="53" t="s">
        <v>182</v>
      </c>
      <c r="D7" s="76">
        <f t="shared" si="1"/>
        <v>97</v>
      </c>
      <c r="E7" s="77">
        <v>93</v>
      </c>
      <c r="F7" s="48">
        <v>4</v>
      </c>
      <c r="G7" s="109">
        <f t="shared" si="2"/>
        <v>4.1237113402061855E-2</v>
      </c>
      <c r="H7" s="19">
        <f t="shared" si="3"/>
        <v>99</v>
      </c>
      <c r="I7" s="48">
        <v>83</v>
      </c>
      <c r="J7" s="84">
        <v>16</v>
      </c>
      <c r="K7" s="90">
        <f t="shared" si="4"/>
        <v>0.16161616161616163</v>
      </c>
      <c r="L7" s="86">
        <f t="shared" si="5"/>
        <v>3</v>
      </c>
    </row>
    <row r="8" spans="1:12" ht="36" x14ac:dyDescent="0.25">
      <c r="A8" s="7">
        <f t="shared" si="0"/>
        <v>5</v>
      </c>
      <c r="B8" s="9">
        <v>6015</v>
      </c>
      <c r="C8" s="53" t="s">
        <v>187</v>
      </c>
      <c r="D8" s="76">
        <f t="shared" si="1"/>
        <v>108</v>
      </c>
      <c r="E8" s="77">
        <v>71</v>
      </c>
      <c r="F8" s="48">
        <v>37</v>
      </c>
      <c r="G8" s="109">
        <f t="shared" si="2"/>
        <v>0.34259259259259262</v>
      </c>
      <c r="H8" s="19">
        <f t="shared" si="3"/>
        <v>219</v>
      </c>
      <c r="I8" s="48">
        <v>87</v>
      </c>
      <c r="J8" s="84">
        <v>132</v>
      </c>
      <c r="K8" s="85">
        <f t="shared" si="4"/>
        <v>0.60273972602739723</v>
      </c>
      <c r="L8" s="86">
        <f t="shared" si="5"/>
        <v>2.5675675675675675</v>
      </c>
    </row>
    <row r="9" spans="1:12" ht="36" x14ac:dyDescent="0.25">
      <c r="A9" s="7">
        <f t="shared" si="0"/>
        <v>6</v>
      </c>
      <c r="B9" s="9">
        <v>6004</v>
      </c>
      <c r="C9" s="53" t="s">
        <v>180</v>
      </c>
      <c r="D9" s="76">
        <f t="shared" si="1"/>
        <v>683</v>
      </c>
      <c r="E9" s="77">
        <v>664</v>
      </c>
      <c r="F9" s="48">
        <v>19</v>
      </c>
      <c r="G9" s="109">
        <f t="shared" si="2"/>
        <v>2.7818448023426062E-2</v>
      </c>
      <c r="H9" s="19">
        <f t="shared" si="3"/>
        <v>471</v>
      </c>
      <c r="I9" s="48">
        <v>405</v>
      </c>
      <c r="J9" s="84">
        <v>66</v>
      </c>
      <c r="K9" s="85">
        <f t="shared" si="4"/>
        <v>0.14012738853503184</v>
      </c>
      <c r="L9" s="86">
        <f t="shared" si="5"/>
        <v>2.4736842105263159</v>
      </c>
    </row>
    <row r="10" spans="1:12" ht="36" x14ac:dyDescent="0.25">
      <c r="A10" s="7">
        <f t="shared" si="0"/>
        <v>7</v>
      </c>
      <c r="B10" s="9">
        <v>6007</v>
      </c>
      <c r="C10" s="53" t="s">
        <v>181</v>
      </c>
      <c r="D10" s="76">
        <f t="shared" si="1"/>
        <v>1099</v>
      </c>
      <c r="E10" s="77">
        <v>1076</v>
      </c>
      <c r="F10" s="48">
        <v>23</v>
      </c>
      <c r="G10" s="109">
        <f t="shared" si="2"/>
        <v>2.0928116469517744E-2</v>
      </c>
      <c r="H10" s="19">
        <f t="shared" si="3"/>
        <v>820</v>
      </c>
      <c r="I10" s="48">
        <v>742</v>
      </c>
      <c r="J10" s="84">
        <v>78</v>
      </c>
      <c r="K10" s="85">
        <f t="shared" si="4"/>
        <v>9.5121951219512196E-2</v>
      </c>
      <c r="L10" s="86">
        <f t="shared" si="5"/>
        <v>2.3913043478260869</v>
      </c>
    </row>
    <row r="11" spans="1:12" ht="36" x14ac:dyDescent="0.25">
      <c r="A11" s="7">
        <f t="shared" si="0"/>
        <v>8</v>
      </c>
      <c r="B11" s="9">
        <v>5017</v>
      </c>
      <c r="C11" s="53" t="s">
        <v>155</v>
      </c>
      <c r="D11" s="76">
        <f t="shared" si="1"/>
        <v>393</v>
      </c>
      <c r="E11" s="77">
        <v>346</v>
      </c>
      <c r="F11" s="48">
        <v>47</v>
      </c>
      <c r="G11" s="109">
        <f t="shared" si="2"/>
        <v>0.11959287531806616</v>
      </c>
      <c r="H11" s="19">
        <f t="shared" si="3"/>
        <v>479</v>
      </c>
      <c r="I11" s="48">
        <v>335</v>
      </c>
      <c r="J11" s="84">
        <v>144</v>
      </c>
      <c r="K11" s="85">
        <f t="shared" si="4"/>
        <v>0.30062630480167013</v>
      </c>
      <c r="L11" s="86">
        <f t="shared" si="5"/>
        <v>2.0638297872340425</v>
      </c>
    </row>
    <row r="12" spans="1:12" ht="36" x14ac:dyDescent="0.25">
      <c r="A12" s="7">
        <f t="shared" si="0"/>
        <v>9</v>
      </c>
      <c r="B12" s="9">
        <v>502</v>
      </c>
      <c r="C12" s="53" t="s">
        <v>94</v>
      </c>
      <c r="D12" s="76">
        <f t="shared" si="1"/>
        <v>591</v>
      </c>
      <c r="E12" s="77">
        <v>591</v>
      </c>
      <c r="F12" s="48">
        <v>0</v>
      </c>
      <c r="G12" s="109">
        <f t="shared" si="2"/>
        <v>0</v>
      </c>
      <c r="H12" s="19">
        <f t="shared" si="3"/>
        <v>637</v>
      </c>
      <c r="I12" s="48">
        <v>476</v>
      </c>
      <c r="J12" s="84">
        <v>161</v>
      </c>
      <c r="K12" s="85">
        <f t="shared" si="4"/>
        <v>0.25274725274725274</v>
      </c>
      <c r="L12" s="86">
        <f>(J12-F12)/100</f>
        <v>1.61</v>
      </c>
    </row>
    <row r="13" spans="1:12" ht="36" x14ac:dyDescent="0.25">
      <c r="A13" s="7">
        <f t="shared" si="0"/>
        <v>10</v>
      </c>
      <c r="B13" s="12">
        <v>4022</v>
      </c>
      <c r="C13" s="53" t="s">
        <v>139</v>
      </c>
      <c r="D13" s="76">
        <f t="shared" si="1"/>
        <v>1324</v>
      </c>
      <c r="E13" s="77">
        <v>1186</v>
      </c>
      <c r="F13" s="48">
        <v>138</v>
      </c>
      <c r="G13" s="109">
        <f t="shared" si="2"/>
        <v>0.10422960725075529</v>
      </c>
      <c r="H13" s="19">
        <f t="shared" si="3"/>
        <v>1395</v>
      </c>
      <c r="I13" s="48">
        <v>1090</v>
      </c>
      <c r="J13" s="84">
        <v>305</v>
      </c>
      <c r="K13" s="85">
        <f t="shared" si="4"/>
        <v>0.21863799283154123</v>
      </c>
      <c r="L13" s="86">
        <f t="shared" ref="L13:L19" si="6">(J13-F13)/F13</f>
        <v>1.2101449275362319</v>
      </c>
    </row>
    <row r="14" spans="1:12" ht="36" x14ac:dyDescent="0.25">
      <c r="A14" s="7">
        <f t="shared" si="0"/>
        <v>11</v>
      </c>
      <c r="B14" s="12">
        <v>4023</v>
      </c>
      <c r="C14" s="53" t="s">
        <v>140</v>
      </c>
      <c r="D14" s="76">
        <f t="shared" si="1"/>
        <v>716</v>
      </c>
      <c r="E14" s="77">
        <v>395</v>
      </c>
      <c r="F14" s="48">
        <v>321</v>
      </c>
      <c r="G14" s="109">
        <f t="shared" si="2"/>
        <v>0.4483240223463687</v>
      </c>
      <c r="H14" s="19">
        <f t="shared" si="3"/>
        <v>884</v>
      </c>
      <c r="I14" s="48">
        <v>193</v>
      </c>
      <c r="J14" s="84">
        <v>691</v>
      </c>
      <c r="K14" s="85">
        <f t="shared" si="4"/>
        <v>0.78167420814479638</v>
      </c>
      <c r="L14" s="86">
        <f t="shared" si="6"/>
        <v>1.1526479750778815</v>
      </c>
    </row>
    <row r="15" spans="1:12" ht="36" x14ac:dyDescent="0.25">
      <c r="A15" s="7">
        <f t="shared" si="0"/>
        <v>12</v>
      </c>
      <c r="B15" s="12">
        <v>4005</v>
      </c>
      <c r="C15" s="53" t="s">
        <v>136</v>
      </c>
      <c r="D15" s="76">
        <f t="shared" si="1"/>
        <v>298</v>
      </c>
      <c r="E15" s="77">
        <v>266</v>
      </c>
      <c r="F15" s="48">
        <v>32</v>
      </c>
      <c r="G15" s="109">
        <f t="shared" si="2"/>
        <v>0.10738255033557047</v>
      </c>
      <c r="H15" s="19">
        <f t="shared" si="3"/>
        <v>202</v>
      </c>
      <c r="I15" s="48">
        <v>134</v>
      </c>
      <c r="J15" s="84">
        <v>68</v>
      </c>
      <c r="K15" s="85">
        <f t="shared" si="4"/>
        <v>0.33663366336633666</v>
      </c>
      <c r="L15" s="86">
        <f t="shared" si="6"/>
        <v>1.125</v>
      </c>
    </row>
    <row r="16" spans="1:12" ht="36" x14ac:dyDescent="0.25">
      <c r="A16" s="7">
        <f t="shared" si="0"/>
        <v>13</v>
      </c>
      <c r="B16" s="9">
        <v>1602</v>
      </c>
      <c r="C16" s="53" t="s">
        <v>105</v>
      </c>
      <c r="D16" s="76">
        <f t="shared" si="1"/>
        <v>882</v>
      </c>
      <c r="E16" s="77">
        <v>779</v>
      </c>
      <c r="F16" s="48">
        <v>103</v>
      </c>
      <c r="G16" s="109">
        <f t="shared" si="2"/>
        <v>0.11678004535147392</v>
      </c>
      <c r="H16" s="19">
        <f t="shared" si="3"/>
        <v>699</v>
      </c>
      <c r="I16" s="48">
        <v>482</v>
      </c>
      <c r="J16" s="84">
        <v>217</v>
      </c>
      <c r="K16" s="85">
        <f t="shared" si="4"/>
        <v>0.31044349070100141</v>
      </c>
      <c r="L16" s="86">
        <f t="shared" si="6"/>
        <v>1.1067961165048543</v>
      </c>
    </row>
    <row r="17" spans="1:12" ht="36" x14ac:dyDescent="0.25">
      <c r="A17" s="7">
        <f t="shared" si="0"/>
        <v>14</v>
      </c>
      <c r="B17" s="8">
        <v>6030</v>
      </c>
      <c r="C17" s="78" t="s">
        <v>192</v>
      </c>
      <c r="D17" s="79">
        <v>396</v>
      </c>
      <c r="E17" s="80"/>
      <c r="F17" s="49">
        <v>142</v>
      </c>
      <c r="G17" s="110">
        <f t="shared" si="2"/>
        <v>0.35858585858585856</v>
      </c>
      <c r="H17" s="45">
        <f t="shared" si="3"/>
        <v>757</v>
      </c>
      <c r="I17" s="49">
        <v>498</v>
      </c>
      <c r="J17" s="87">
        <v>259</v>
      </c>
      <c r="K17" s="88">
        <f t="shared" si="4"/>
        <v>0.34214002642007924</v>
      </c>
      <c r="L17" s="89">
        <f t="shared" si="6"/>
        <v>0.823943661971831</v>
      </c>
    </row>
    <row r="18" spans="1:12" ht="36" x14ac:dyDescent="0.25">
      <c r="A18" s="7">
        <f t="shared" si="0"/>
        <v>15</v>
      </c>
      <c r="B18" s="8">
        <v>5207</v>
      </c>
      <c r="C18" s="53" t="s">
        <v>162</v>
      </c>
      <c r="D18" s="76">
        <f>E18+F18</f>
        <v>5787</v>
      </c>
      <c r="E18" s="77">
        <v>5359</v>
      </c>
      <c r="F18" s="48">
        <v>428</v>
      </c>
      <c r="G18" s="109">
        <f t="shared" si="2"/>
        <v>7.3958873336789355E-2</v>
      </c>
      <c r="H18" s="19">
        <f t="shared" si="3"/>
        <v>3213</v>
      </c>
      <c r="I18" s="48">
        <v>2490</v>
      </c>
      <c r="J18" s="84">
        <v>723</v>
      </c>
      <c r="K18" s="85">
        <f t="shared" si="4"/>
        <v>0.2250233426704015</v>
      </c>
      <c r="L18" s="86">
        <f t="shared" si="6"/>
        <v>0.68925233644859818</v>
      </c>
    </row>
    <row r="19" spans="1:12" ht="36" x14ac:dyDescent="0.25">
      <c r="A19" s="7">
        <f t="shared" si="0"/>
        <v>16</v>
      </c>
      <c r="B19" s="9">
        <v>2002</v>
      </c>
      <c r="C19" s="53" t="s">
        <v>109</v>
      </c>
      <c r="D19" s="76">
        <f>E19+F19</f>
        <v>3732</v>
      </c>
      <c r="E19" s="77">
        <v>3211</v>
      </c>
      <c r="F19" s="48">
        <v>521</v>
      </c>
      <c r="G19" s="109">
        <f t="shared" si="2"/>
        <v>0.13960342979635584</v>
      </c>
      <c r="H19" s="19">
        <f t="shared" si="3"/>
        <v>2397</v>
      </c>
      <c r="I19" s="48">
        <v>1530</v>
      </c>
      <c r="J19" s="84">
        <v>867</v>
      </c>
      <c r="K19" s="85">
        <f t="shared" si="4"/>
        <v>0.36170212765957449</v>
      </c>
      <c r="L19" s="86">
        <f t="shared" si="6"/>
        <v>0.66410748560460653</v>
      </c>
    </row>
    <row r="20" spans="1:12" ht="36" x14ac:dyDescent="0.25">
      <c r="A20" s="7">
        <f t="shared" si="0"/>
        <v>17</v>
      </c>
      <c r="B20" s="8">
        <v>2110</v>
      </c>
      <c r="C20" s="78" t="s">
        <v>111</v>
      </c>
      <c r="D20" s="45">
        <v>0</v>
      </c>
      <c r="E20" s="80">
        <v>0</v>
      </c>
      <c r="F20" s="49">
        <v>0</v>
      </c>
      <c r="G20" s="110">
        <v>0</v>
      </c>
      <c r="H20" s="45">
        <f t="shared" si="3"/>
        <v>3</v>
      </c>
      <c r="I20" s="49">
        <v>1</v>
      </c>
      <c r="J20" s="46">
        <v>2</v>
      </c>
      <c r="K20" s="88">
        <f t="shared" si="4"/>
        <v>0.66666666666666663</v>
      </c>
      <c r="L20" s="89">
        <v>0.66</v>
      </c>
    </row>
    <row r="21" spans="1:12" ht="36" x14ac:dyDescent="0.25">
      <c r="A21" s="7">
        <f t="shared" si="0"/>
        <v>18</v>
      </c>
      <c r="B21" s="9">
        <v>4044</v>
      </c>
      <c r="C21" s="78" t="s">
        <v>144</v>
      </c>
      <c r="D21" s="79">
        <f t="shared" ref="D21:D54" si="7">E21+F21</f>
        <v>25</v>
      </c>
      <c r="E21" s="80">
        <v>17</v>
      </c>
      <c r="F21" s="49">
        <v>8</v>
      </c>
      <c r="G21" s="110">
        <f t="shared" ref="G21:G54" si="8">F21/D21</f>
        <v>0.32</v>
      </c>
      <c r="H21" s="45">
        <f t="shared" si="3"/>
        <v>38</v>
      </c>
      <c r="I21" s="49">
        <v>25</v>
      </c>
      <c r="J21" s="87">
        <v>13</v>
      </c>
      <c r="K21" s="88">
        <f t="shared" si="4"/>
        <v>0.34210526315789475</v>
      </c>
      <c r="L21" s="89">
        <f>(J21-F21)/F21</f>
        <v>0.625</v>
      </c>
    </row>
    <row r="22" spans="1:12" ht="36" x14ac:dyDescent="0.25">
      <c r="A22" s="7">
        <f t="shared" si="0"/>
        <v>19</v>
      </c>
      <c r="B22" s="8">
        <v>6025</v>
      </c>
      <c r="C22" s="78" t="s">
        <v>191</v>
      </c>
      <c r="D22" s="79">
        <f t="shared" si="7"/>
        <v>114</v>
      </c>
      <c r="E22" s="80">
        <v>112</v>
      </c>
      <c r="F22" s="49">
        <v>2</v>
      </c>
      <c r="G22" s="110">
        <f t="shared" si="8"/>
        <v>1.7543859649122806E-2</v>
      </c>
      <c r="H22" s="45">
        <f t="shared" si="3"/>
        <v>159</v>
      </c>
      <c r="I22" s="49">
        <v>156</v>
      </c>
      <c r="J22" s="87">
        <v>3</v>
      </c>
      <c r="K22" s="88">
        <f t="shared" si="4"/>
        <v>1.8867924528301886E-2</v>
      </c>
      <c r="L22" s="89">
        <f>(J22-F22)/F22</f>
        <v>0.5</v>
      </c>
    </row>
    <row r="23" spans="1:12" ht="36" x14ac:dyDescent="0.25">
      <c r="A23" s="7">
        <f t="shared" si="0"/>
        <v>20</v>
      </c>
      <c r="B23" s="9">
        <v>5015</v>
      </c>
      <c r="C23" s="53" t="s">
        <v>154</v>
      </c>
      <c r="D23" s="76">
        <f t="shared" si="7"/>
        <v>90</v>
      </c>
      <c r="E23" s="77">
        <v>90</v>
      </c>
      <c r="F23" s="48">
        <v>0</v>
      </c>
      <c r="G23" s="109">
        <f t="shared" si="8"/>
        <v>0</v>
      </c>
      <c r="H23" s="19">
        <f t="shared" si="3"/>
        <v>145</v>
      </c>
      <c r="I23" s="48">
        <v>99</v>
      </c>
      <c r="J23" s="84">
        <v>46</v>
      </c>
      <c r="K23" s="85">
        <f t="shared" si="4"/>
        <v>0.31724137931034485</v>
      </c>
      <c r="L23" s="86">
        <v>0.46</v>
      </c>
    </row>
    <row r="24" spans="1:12" ht="48" x14ac:dyDescent="0.25">
      <c r="A24" s="7">
        <f t="shared" si="0"/>
        <v>21</v>
      </c>
      <c r="B24" s="13">
        <v>5003</v>
      </c>
      <c r="C24" s="53" t="s">
        <v>152</v>
      </c>
      <c r="D24" s="76">
        <f t="shared" si="7"/>
        <v>3265</v>
      </c>
      <c r="E24" s="77">
        <v>2904</v>
      </c>
      <c r="F24" s="48">
        <v>361</v>
      </c>
      <c r="G24" s="109">
        <f t="shared" si="8"/>
        <v>0.1105666156202144</v>
      </c>
      <c r="H24" s="19">
        <f t="shared" si="3"/>
        <v>2133</v>
      </c>
      <c r="I24" s="48">
        <v>1646</v>
      </c>
      <c r="J24" s="84">
        <v>487</v>
      </c>
      <c r="K24" s="85">
        <f t="shared" si="4"/>
        <v>0.22831692451945618</v>
      </c>
      <c r="L24" s="86">
        <f t="shared" ref="L24:L33" si="9">(J24-F24)/F24</f>
        <v>0.34903047091412742</v>
      </c>
    </row>
    <row r="25" spans="1:12" ht="36" x14ac:dyDescent="0.25">
      <c r="A25" s="7">
        <f t="shared" si="0"/>
        <v>22</v>
      </c>
      <c r="B25" s="13">
        <v>5721</v>
      </c>
      <c r="C25" s="53" t="s">
        <v>176</v>
      </c>
      <c r="D25" s="76">
        <f t="shared" si="7"/>
        <v>6576</v>
      </c>
      <c r="E25" s="77">
        <v>5946</v>
      </c>
      <c r="F25" s="48">
        <v>630</v>
      </c>
      <c r="G25" s="109">
        <f t="shared" si="8"/>
        <v>9.5802919708029191E-2</v>
      </c>
      <c r="H25" s="19">
        <f t="shared" si="3"/>
        <v>5038</v>
      </c>
      <c r="I25" s="48">
        <v>4189</v>
      </c>
      <c r="J25" s="84">
        <v>849</v>
      </c>
      <c r="K25" s="85">
        <f t="shared" si="4"/>
        <v>0.16851925367209211</v>
      </c>
      <c r="L25" s="86">
        <f t="shared" si="9"/>
        <v>0.34761904761904761</v>
      </c>
    </row>
    <row r="26" spans="1:12" ht="48" x14ac:dyDescent="0.25">
      <c r="A26" s="7">
        <f t="shared" si="0"/>
        <v>23</v>
      </c>
      <c r="B26" s="12">
        <v>4021</v>
      </c>
      <c r="C26" s="53" t="s">
        <v>138</v>
      </c>
      <c r="D26" s="76">
        <f t="shared" si="7"/>
        <v>1734</v>
      </c>
      <c r="E26" s="77">
        <v>1046</v>
      </c>
      <c r="F26" s="48">
        <v>688</v>
      </c>
      <c r="G26" s="109">
        <f t="shared" si="8"/>
        <v>0.39677047289504036</v>
      </c>
      <c r="H26" s="19">
        <f t="shared" si="3"/>
        <v>1730</v>
      </c>
      <c r="I26" s="48">
        <v>806</v>
      </c>
      <c r="J26" s="84">
        <v>924</v>
      </c>
      <c r="K26" s="85">
        <f t="shared" si="4"/>
        <v>0.53410404624277452</v>
      </c>
      <c r="L26" s="86">
        <f t="shared" si="9"/>
        <v>0.34302325581395349</v>
      </c>
    </row>
    <row r="27" spans="1:12" ht="36" x14ac:dyDescent="0.25">
      <c r="A27" s="7">
        <f t="shared" si="0"/>
        <v>24</v>
      </c>
      <c r="B27" s="8">
        <v>3413</v>
      </c>
      <c r="C27" s="78" t="s">
        <v>126</v>
      </c>
      <c r="D27" s="79">
        <f t="shared" si="7"/>
        <v>12</v>
      </c>
      <c r="E27" s="80">
        <v>0</v>
      </c>
      <c r="F27" s="49">
        <v>12</v>
      </c>
      <c r="G27" s="110">
        <f t="shared" si="8"/>
        <v>1</v>
      </c>
      <c r="H27" s="45">
        <f t="shared" si="3"/>
        <v>21</v>
      </c>
      <c r="I27" s="49">
        <v>5</v>
      </c>
      <c r="J27" s="87">
        <v>16</v>
      </c>
      <c r="K27" s="88">
        <f t="shared" si="4"/>
        <v>0.76190476190476186</v>
      </c>
      <c r="L27" s="89">
        <f t="shared" si="9"/>
        <v>0.33333333333333331</v>
      </c>
    </row>
    <row r="28" spans="1:12" ht="36" x14ac:dyDescent="0.25">
      <c r="A28" s="7">
        <f t="shared" si="0"/>
        <v>25</v>
      </c>
      <c r="B28" s="9">
        <v>4048</v>
      </c>
      <c r="C28" s="78" t="s">
        <v>145</v>
      </c>
      <c r="D28" s="79">
        <f t="shared" si="7"/>
        <v>46</v>
      </c>
      <c r="E28" s="80">
        <v>40</v>
      </c>
      <c r="F28" s="49">
        <v>6</v>
      </c>
      <c r="G28" s="110">
        <f t="shared" si="8"/>
        <v>0.13043478260869565</v>
      </c>
      <c r="H28" s="45">
        <f t="shared" si="3"/>
        <v>68</v>
      </c>
      <c r="I28" s="49">
        <v>60</v>
      </c>
      <c r="J28" s="87">
        <v>8</v>
      </c>
      <c r="K28" s="88">
        <f t="shared" si="4"/>
        <v>0.11764705882352941</v>
      </c>
      <c r="L28" s="89">
        <f t="shared" si="9"/>
        <v>0.33333333333333331</v>
      </c>
    </row>
    <row r="29" spans="1:12" ht="36" x14ac:dyDescent="0.25">
      <c r="A29" s="7">
        <f t="shared" si="0"/>
        <v>26</v>
      </c>
      <c r="B29" s="13">
        <v>5716</v>
      </c>
      <c r="C29" s="53" t="s">
        <v>175</v>
      </c>
      <c r="D29" s="76">
        <f t="shared" si="7"/>
        <v>3353</v>
      </c>
      <c r="E29" s="77">
        <v>2840</v>
      </c>
      <c r="F29" s="48">
        <v>513</v>
      </c>
      <c r="G29" s="109">
        <f t="shared" si="8"/>
        <v>0.15299731583656426</v>
      </c>
      <c r="H29" s="19">
        <f t="shared" si="3"/>
        <v>2870</v>
      </c>
      <c r="I29" s="48">
        <v>2201</v>
      </c>
      <c r="J29" s="84">
        <v>669</v>
      </c>
      <c r="K29" s="85">
        <f t="shared" si="4"/>
        <v>0.23310104529616724</v>
      </c>
      <c r="L29" s="86">
        <f t="shared" si="9"/>
        <v>0.30409356725146197</v>
      </c>
    </row>
    <row r="30" spans="1:12" ht="36" x14ac:dyDescent="0.25">
      <c r="A30" s="7">
        <f t="shared" si="0"/>
        <v>27</v>
      </c>
      <c r="B30" s="8">
        <v>1202</v>
      </c>
      <c r="C30" s="53" t="s">
        <v>101</v>
      </c>
      <c r="D30" s="76">
        <f t="shared" si="7"/>
        <v>2836</v>
      </c>
      <c r="E30" s="77">
        <v>2155</v>
      </c>
      <c r="F30" s="48">
        <v>681</v>
      </c>
      <c r="G30" s="109">
        <f t="shared" si="8"/>
        <v>0.24012693935119886</v>
      </c>
      <c r="H30" s="19">
        <f t="shared" si="3"/>
        <v>3497</v>
      </c>
      <c r="I30" s="48">
        <v>2620</v>
      </c>
      <c r="J30" s="84">
        <v>877</v>
      </c>
      <c r="K30" s="85">
        <f t="shared" si="4"/>
        <v>0.25078638833285671</v>
      </c>
      <c r="L30" s="86">
        <f t="shared" si="9"/>
        <v>0.28781204111600589</v>
      </c>
    </row>
    <row r="31" spans="1:12" ht="36" x14ac:dyDescent="0.25">
      <c r="A31" s="7">
        <f t="shared" si="0"/>
        <v>28</v>
      </c>
      <c r="B31" s="12">
        <v>4054</v>
      </c>
      <c r="C31" s="53" t="s">
        <v>148</v>
      </c>
      <c r="D31" s="76">
        <f t="shared" si="7"/>
        <v>25</v>
      </c>
      <c r="E31" s="77">
        <v>9</v>
      </c>
      <c r="F31" s="48">
        <v>16</v>
      </c>
      <c r="G31" s="109">
        <f t="shared" si="8"/>
        <v>0.64</v>
      </c>
      <c r="H31" s="19">
        <f t="shared" si="3"/>
        <v>43</v>
      </c>
      <c r="I31" s="48">
        <v>23</v>
      </c>
      <c r="J31" s="84">
        <v>20</v>
      </c>
      <c r="K31" s="85">
        <f t="shared" si="4"/>
        <v>0.46511627906976744</v>
      </c>
      <c r="L31" s="86">
        <f t="shared" si="9"/>
        <v>0.25</v>
      </c>
    </row>
    <row r="32" spans="1:12" ht="36" x14ac:dyDescent="0.25">
      <c r="A32" s="7">
        <f t="shared" si="0"/>
        <v>29</v>
      </c>
      <c r="B32" s="9">
        <v>6021</v>
      </c>
      <c r="C32" s="53" t="s">
        <v>189</v>
      </c>
      <c r="D32" s="76">
        <f t="shared" si="7"/>
        <v>1102</v>
      </c>
      <c r="E32" s="77">
        <v>759</v>
      </c>
      <c r="F32" s="48">
        <v>343</v>
      </c>
      <c r="G32" s="109">
        <f t="shared" si="8"/>
        <v>0.31125226860254085</v>
      </c>
      <c r="H32" s="19">
        <f t="shared" si="3"/>
        <v>1018</v>
      </c>
      <c r="I32" s="48">
        <v>606</v>
      </c>
      <c r="J32" s="84">
        <v>412</v>
      </c>
      <c r="K32" s="85">
        <f t="shared" si="4"/>
        <v>0.40471512770137524</v>
      </c>
      <c r="L32" s="86">
        <f t="shared" si="9"/>
        <v>0.20116618075801748</v>
      </c>
    </row>
    <row r="33" spans="1:12" ht="36" x14ac:dyDescent="0.25">
      <c r="A33" s="7">
        <f t="shared" si="0"/>
        <v>30</v>
      </c>
      <c r="B33" s="9">
        <v>4026</v>
      </c>
      <c r="C33" s="53" t="s">
        <v>142</v>
      </c>
      <c r="D33" s="76">
        <f t="shared" si="7"/>
        <v>3538</v>
      </c>
      <c r="E33" s="77">
        <v>2871</v>
      </c>
      <c r="F33" s="48">
        <v>667</v>
      </c>
      <c r="G33" s="109">
        <f t="shared" si="8"/>
        <v>0.18852459016393441</v>
      </c>
      <c r="H33" s="19">
        <f t="shared" si="3"/>
        <v>5607</v>
      </c>
      <c r="I33" s="48">
        <v>4811</v>
      </c>
      <c r="J33" s="84">
        <v>796</v>
      </c>
      <c r="K33" s="85">
        <f t="shared" si="4"/>
        <v>0.14196540039236669</v>
      </c>
      <c r="L33" s="86">
        <f t="shared" si="9"/>
        <v>0.19340329835082459</v>
      </c>
    </row>
    <row r="34" spans="1:12" ht="36" x14ac:dyDescent="0.25">
      <c r="A34" s="7">
        <f t="shared" si="0"/>
        <v>31</v>
      </c>
      <c r="B34" s="9">
        <v>5606</v>
      </c>
      <c r="C34" s="53" t="s">
        <v>169</v>
      </c>
      <c r="D34" s="76">
        <f t="shared" si="7"/>
        <v>95</v>
      </c>
      <c r="E34" s="77">
        <v>95</v>
      </c>
      <c r="F34" s="48">
        <v>0</v>
      </c>
      <c r="G34" s="109">
        <f t="shared" si="8"/>
        <v>0</v>
      </c>
      <c r="H34" s="19">
        <f t="shared" si="3"/>
        <v>144</v>
      </c>
      <c r="I34" s="48">
        <v>118</v>
      </c>
      <c r="J34" s="84">
        <v>26</v>
      </c>
      <c r="K34" s="85">
        <f t="shared" si="4"/>
        <v>0.18055555555555555</v>
      </c>
      <c r="L34" s="86">
        <v>0.18</v>
      </c>
    </row>
    <row r="35" spans="1:12" ht="36" x14ac:dyDescent="0.25">
      <c r="A35" s="7">
        <f t="shared" si="0"/>
        <v>32</v>
      </c>
      <c r="B35" s="9">
        <v>5113</v>
      </c>
      <c r="C35" s="53" t="s">
        <v>158</v>
      </c>
      <c r="D35" s="76">
        <f t="shared" si="7"/>
        <v>5824</v>
      </c>
      <c r="E35" s="77">
        <v>5184</v>
      </c>
      <c r="F35" s="48">
        <v>640</v>
      </c>
      <c r="G35" s="109">
        <f t="shared" si="8"/>
        <v>0.10989010989010989</v>
      </c>
      <c r="H35" s="19">
        <f t="shared" si="3"/>
        <v>4185</v>
      </c>
      <c r="I35" s="48">
        <v>3437</v>
      </c>
      <c r="J35" s="84">
        <v>748</v>
      </c>
      <c r="K35" s="85">
        <f t="shared" si="4"/>
        <v>0.17873357228195938</v>
      </c>
      <c r="L35" s="86">
        <f t="shared" ref="L35:L46" si="10">(J35-F35)/F35</f>
        <v>0.16875000000000001</v>
      </c>
    </row>
    <row r="36" spans="1:12" ht="36" x14ac:dyDescent="0.25">
      <c r="A36" s="7">
        <f t="shared" si="0"/>
        <v>33</v>
      </c>
      <c r="B36" s="8">
        <v>5202</v>
      </c>
      <c r="C36" s="53" t="s">
        <v>160</v>
      </c>
      <c r="D36" s="76">
        <f t="shared" si="7"/>
        <v>4414</v>
      </c>
      <c r="E36" s="77">
        <v>3292</v>
      </c>
      <c r="F36" s="48">
        <v>1122</v>
      </c>
      <c r="G36" s="109">
        <f t="shared" si="8"/>
        <v>0.25419120978704124</v>
      </c>
      <c r="H36" s="19">
        <f t="shared" ref="H36:H67" si="11">I36+J36</f>
        <v>4194</v>
      </c>
      <c r="I36" s="48">
        <v>2890</v>
      </c>
      <c r="J36" s="84">
        <v>1304</v>
      </c>
      <c r="K36" s="85">
        <f t="shared" ref="K36:K67" si="12">(J36)/H36</f>
        <v>0.31092036242250837</v>
      </c>
      <c r="L36" s="86">
        <f t="shared" si="10"/>
        <v>0.16221033868092691</v>
      </c>
    </row>
    <row r="37" spans="1:12" ht="48" x14ac:dyDescent="0.25">
      <c r="A37" s="7">
        <f t="shared" si="0"/>
        <v>34</v>
      </c>
      <c r="B37" s="9">
        <v>5002</v>
      </c>
      <c r="C37" s="53" t="s">
        <v>151</v>
      </c>
      <c r="D37" s="76">
        <f t="shared" si="7"/>
        <v>2627</v>
      </c>
      <c r="E37" s="77">
        <v>2406</v>
      </c>
      <c r="F37" s="48">
        <v>221</v>
      </c>
      <c r="G37" s="109">
        <f t="shared" si="8"/>
        <v>8.4126379901027795E-2</v>
      </c>
      <c r="H37" s="19">
        <f t="shared" si="11"/>
        <v>1984</v>
      </c>
      <c r="I37" s="48">
        <v>1731</v>
      </c>
      <c r="J37" s="84">
        <v>253</v>
      </c>
      <c r="K37" s="85">
        <f t="shared" si="12"/>
        <v>0.12752016129032259</v>
      </c>
      <c r="L37" s="86">
        <f t="shared" si="10"/>
        <v>0.14479638009049775</v>
      </c>
    </row>
    <row r="38" spans="1:12" ht="36" x14ac:dyDescent="0.25">
      <c r="A38" s="7">
        <f t="shared" si="0"/>
        <v>35</v>
      </c>
      <c r="B38" s="8">
        <v>6002</v>
      </c>
      <c r="C38" s="53" t="s">
        <v>88</v>
      </c>
      <c r="D38" s="76">
        <f t="shared" si="7"/>
        <v>3412</v>
      </c>
      <c r="E38" s="77">
        <v>1941</v>
      </c>
      <c r="F38" s="48">
        <v>1471</v>
      </c>
      <c r="G38" s="109">
        <f t="shared" si="8"/>
        <v>0.43112543962485345</v>
      </c>
      <c r="H38" s="19">
        <f t="shared" si="11"/>
        <v>4132</v>
      </c>
      <c r="I38" s="48">
        <v>2465</v>
      </c>
      <c r="J38" s="84">
        <v>1667</v>
      </c>
      <c r="K38" s="85">
        <f t="shared" si="12"/>
        <v>0.40343659244917718</v>
      </c>
      <c r="L38" s="86">
        <f t="shared" si="10"/>
        <v>0.13324269204622705</v>
      </c>
    </row>
    <row r="39" spans="1:12" ht="36" x14ac:dyDescent="0.25">
      <c r="A39" s="7">
        <f t="shared" si="0"/>
        <v>36</v>
      </c>
      <c r="B39" s="8">
        <v>3102</v>
      </c>
      <c r="C39" s="53" t="s">
        <v>119</v>
      </c>
      <c r="D39" s="76">
        <f t="shared" si="7"/>
        <v>11998</v>
      </c>
      <c r="E39" s="77">
        <v>8934</v>
      </c>
      <c r="F39" s="48">
        <v>3064</v>
      </c>
      <c r="G39" s="109">
        <f t="shared" si="8"/>
        <v>0.2553758959826638</v>
      </c>
      <c r="H39" s="19">
        <f t="shared" si="11"/>
        <v>10341</v>
      </c>
      <c r="I39" s="48">
        <v>6931</v>
      </c>
      <c r="J39" s="84">
        <v>3410</v>
      </c>
      <c r="K39" s="85">
        <f t="shared" si="12"/>
        <v>0.3297553428101731</v>
      </c>
      <c r="L39" s="86">
        <f t="shared" si="10"/>
        <v>0.1129242819843342</v>
      </c>
    </row>
    <row r="40" spans="1:12" ht="36" x14ac:dyDescent="0.25">
      <c r="A40" s="7">
        <f t="shared" si="0"/>
        <v>37</v>
      </c>
      <c r="B40" s="8">
        <v>3412</v>
      </c>
      <c r="C40" s="53" t="s">
        <v>125</v>
      </c>
      <c r="D40" s="76">
        <f t="shared" si="7"/>
        <v>57</v>
      </c>
      <c r="E40" s="77">
        <v>9</v>
      </c>
      <c r="F40" s="48">
        <v>48</v>
      </c>
      <c r="G40" s="109">
        <f t="shared" si="8"/>
        <v>0.84210526315789469</v>
      </c>
      <c r="H40" s="19">
        <f t="shared" si="11"/>
        <v>73</v>
      </c>
      <c r="I40" s="48">
        <v>20</v>
      </c>
      <c r="J40" s="84">
        <v>53</v>
      </c>
      <c r="K40" s="85">
        <f t="shared" si="12"/>
        <v>0.72602739726027399</v>
      </c>
      <c r="L40" s="86">
        <f t="shared" si="10"/>
        <v>0.10416666666666667</v>
      </c>
    </row>
    <row r="41" spans="1:12" ht="36" x14ac:dyDescent="0.25">
      <c r="A41" s="7">
        <f t="shared" si="0"/>
        <v>38</v>
      </c>
      <c r="B41" s="8">
        <v>5902</v>
      </c>
      <c r="C41" s="53" t="s">
        <v>177</v>
      </c>
      <c r="D41" s="76">
        <f t="shared" si="7"/>
        <v>6145</v>
      </c>
      <c r="E41" s="77">
        <v>5307</v>
      </c>
      <c r="F41" s="48">
        <v>838</v>
      </c>
      <c r="G41" s="109">
        <f t="shared" si="8"/>
        <v>0.13637103336045567</v>
      </c>
      <c r="H41" s="19">
        <f t="shared" si="11"/>
        <v>4791</v>
      </c>
      <c r="I41" s="48">
        <v>3879</v>
      </c>
      <c r="J41" s="84">
        <v>912</v>
      </c>
      <c r="K41" s="85">
        <f t="shared" si="12"/>
        <v>0.19035691922354414</v>
      </c>
      <c r="L41" s="86">
        <f t="shared" si="10"/>
        <v>8.83054892601432E-2</v>
      </c>
    </row>
    <row r="42" spans="1:12" ht="36" x14ac:dyDescent="0.25">
      <c r="A42" s="7">
        <f t="shared" si="0"/>
        <v>39</v>
      </c>
      <c r="B42" s="9">
        <v>6013</v>
      </c>
      <c r="C42" s="53" t="s">
        <v>186</v>
      </c>
      <c r="D42" s="76">
        <f t="shared" si="7"/>
        <v>494</v>
      </c>
      <c r="E42" s="77">
        <v>175</v>
      </c>
      <c r="F42" s="48">
        <v>319</v>
      </c>
      <c r="G42" s="109">
        <f t="shared" si="8"/>
        <v>0.64574898785425106</v>
      </c>
      <c r="H42" s="19">
        <f t="shared" si="11"/>
        <v>658</v>
      </c>
      <c r="I42" s="48">
        <v>313</v>
      </c>
      <c r="J42" s="84">
        <v>345</v>
      </c>
      <c r="K42" s="85">
        <f t="shared" si="12"/>
        <v>0.5243161094224924</v>
      </c>
      <c r="L42" s="86">
        <f t="shared" si="10"/>
        <v>8.1504702194357362E-2</v>
      </c>
    </row>
    <row r="43" spans="1:12" ht="36" x14ac:dyDescent="0.25">
      <c r="A43" s="7">
        <f t="shared" si="0"/>
        <v>40</v>
      </c>
      <c r="B43" s="8">
        <v>302</v>
      </c>
      <c r="C43" s="53" t="s">
        <v>92</v>
      </c>
      <c r="D43" s="76">
        <f t="shared" si="7"/>
        <v>545</v>
      </c>
      <c r="E43" s="77">
        <v>470</v>
      </c>
      <c r="F43" s="48">
        <v>75</v>
      </c>
      <c r="G43" s="109">
        <f t="shared" si="8"/>
        <v>0.13761467889908258</v>
      </c>
      <c r="H43" s="19">
        <f t="shared" si="11"/>
        <v>605</v>
      </c>
      <c r="I43" s="48">
        <v>524</v>
      </c>
      <c r="J43" s="84">
        <v>81</v>
      </c>
      <c r="K43" s="85">
        <f t="shared" si="12"/>
        <v>0.13388429752066117</v>
      </c>
      <c r="L43" s="86">
        <f t="shared" si="10"/>
        <v>0.08</v>
      </c>
    </row>
    <row r="44" spans="1:12" ht="36" x14ac:dyDescent="0.25">
      <c r="A44" s="7">
        <f t="shared" si="0"/>
        <v>41</v>
      </c>
      <c r="B44" s="12">
        <v>4050</v>
      </c>
      <c r="C44" s="53" t="s">
        <v>146</v>
      </c>
      <c r="D44" s="76">
        <f t="shared" si="7"/>
        <v>247</v>
      </c>
      <c r="E44" s="77">
        <v>125</v>
      </c>
      <c r="F44" s="48">
        <v>122</v>
      </c>
      <c r="G44" s="109">
        <f t="shared" si="8"/>
        <v>0.49392712550607287</v>
      </c>
      <c r="H44" s="19">
        <f t="shared" si="11"/>
        <v>299</v>
      </c>
      <c r="I44" s="48">
        <v>169</v>
      </c>
      <c r="J44" s="84">
        <v>130</v>
      </c>
      <c r="K44" s="85">
        <f t="shared" si="12"/>
        <v>0.43478260869565216</v>
      </c>
      <c r="L44" s="86">
        <f t="shared" si="10"/>
        <v>6.5573770491803282E-2</v>
      </c>
    </row>
    <row r="45" spans="1:12" ht="36" x14ac:dyDescent="0.25">
      <c r="A45" s="7">
        <f t="shared" si="0"/>
        <v>42</v>
      </c>
      <c r="B45" s="13">
        <v>6011</v>
      </c>
      <c r="C45" s="53" t="s">
        <v>185</v>
      </c>
      <c r="D45" s="76">
        <f t="shared" si="7"/>
        <v>391</v>
      </c>
      <c r="E45" s="77">
        <v>296</v>
      </c>
      <c r="F45" s="48">
        <v>95</v>
      </c>
      <c r="G45" s="109">
        <f t="shared" si="8"/>
        <v>0.24296675191815856</v>
      </c>
      <c r="H45" s="19">
        <f t="shared" si="11"/>
        <v>294</v>
      </c>
      <c r="I45" s="48">
        <v>194</v>
      </c>
      <c r="J45" s="84">
        <v>100</v>
      </c>
      <c r="K45" s="85">
        <f t="shared" si="12"/>
        <v>0.3401360544217687</v>
      </c>
      <c r="L45" s="86">
        <f t="shared" si="10"/>
        <v>5.2631578947368418E-2</v>
      </c>
    </row>
    <row r="46" spans="1:12" ht="36" x14ac:dyDescent="0.25">
      <c r="A46" s="7">
        <f t="shared" si="0"/>
        <v>43</v>
      </c>
      <c r="B46" s="13">
        <v>6016</v>
      </c>
      <c r="C46" s="53" t="s">
        <v>188</v>
      </c>
      <c r="D46" s="76">
        <f t="shared" si="7"/>
        <v>2095</v>
      </c>
      <c r="E46" s="77">
        <v>1584</v>
      </c>
      <c r="F46" s="48">
        <v>511</v>
      </c>
      <c r="G46" s="109">
        <f t="shared" si="8"/>
        <v>0.24391408114558472</v>
      </c>
      <c r="H46" s="19">
        <f t="shared" si="11"/>
        <v>2430</v>
      </c>
      <c r="I46" s="48">
        <v>1901</v>
      </c>
      <c r="J46" s="84">
        <v>529</v>
      </c>
      <c r="K46" s="85">
        <f t="shared" si="12"/>
        <v>0.21769547325102881</v>
      </c>
      <c r="L46" s="86">
        <f t="shared" si="10"/>
        <v>3.5225048923679059E-2</v>
      </c>
    </row>
    <row r="47" spans="1:12" ht="48" x14ac:dyDescent="0.25">
      <c r="A47" s="7">
        <f t="shared" si="0"/>
        <v>44</v>
      </c>
      <c r="B47" s="8">
        <v>5403</v>
      </c>
      <c r="C47" s="78" t="s">
        <v>165</v>
      </c>
      <c r="D47" s="79">
        <f t="shared" si="7"/>
        <v>20</v>
      </c>
      <c r="E47" s="80">
        <v>18</v>
      </c>
      <c r="F47" s="49">
        <v>2</v>
      </c>
      <c r="G47" s="110">
        <f t="shared" si="8"/>
        <v>0.1</v>
      </c>
      <c r="H47" s="45">
        <f t="shared" si="11"/>
        <v>7</v>
      </c>
      <c r="I47" s="49">
        <v>5</v>
      </c>
      <c r="J47" s="87">
        <v>2</v>
      </c>
      <c r="K47" s="88">
        <f t="shared" si="12"/>
        <v>0.2857142857142857</v>
      </c>
      <c r="L47" s="89">
        <v>0.02</v>
      </c>
    </row>
    <row r="48" spans="1:12" ht="36" x14ac:dyDescent="0.25">
      <c r="A48" s="7">
        <f t="shared" si="0"/>
        <v>45</v>
      </c>
      <c r="B48" s="9">
        <v>5601</v>
      </c>
      <c r="C48" s="53" t="s">
        <v>167</v>
      </c>
      <c r="D48" s="76">
        <f t="shared" si="7"/>
        <v>3265</v>
      </c>
      <c r="E48" s="77">
        <v>2703</v>
      </c>
      <c r="F48" s="48">
        <v>562</v>
      </c>
      <c r="G48" s="109">
        <f t="shared" si="8"/>
        <v>0.17212863705972434</v>
      </c>
      <c r="H48" s="19">
        <f t="shared" si="11"/>
        <v>2582</v>
      </c>
      <c r="I48" s="48">
        <v>2012</v>
      </c>
      <c r="J48" s="84">
        <v>570</v>
      </c>
      <c r="K48" s="85">
        <f t="shared" si="12"/>
        <v>0.22075910147172734</v>
      </c>
      <c r="L48" s="86">
        <f>(J48-F48)/F48</f>
        <v>1.4234875444839857E-2</v>
      </c>
    </row>
    <row r="49" spans="1:12" ht="36" x14ac:dyDescent="0.25">
      <c r="A49" s="7">
        <f t="shared" si="0"/>
        <v>46</v>
      </c>
      <c r="B49" s="8">
        <v>5206</v>
      </c>
      <c r="C49" s="78" t="s">
        <v>161</v>
      </c>
      <c r="D49" s="79">
        <f t="shared" si="7"/>
        <v>23</v>
      </c>
      <c r="E49" s="80">
        <v>20</v>
      </c>
      <c r="F49" s="49">
        <v>3</v>
      </c>
      <c r="G49" s="110">
        <f t="shared" si="8"/>
        <v>0.13043478260869565</v>
      </c>
      <c r="H49" s="45">
        <f t="shared" si="11"/>
        <v>32</v>
      </c>
      <c r="I49" s="49">
        <v>28</v>
      </c>
      <c r="J49" s="87">
        <v>4</v>
      </c>
      <c r="K49" s="88">
        <f t="shared" si="12"/>
        <v>0.125</v>
      </c>
      <c r="L49" s="89">
        <f>(J49-F49)/100</f>
        <v>0.01</v>
      </c>
    </row>
    <row r="50" spans="1:12" ht="36" x14ac:dyDescent="0.25">
      <c r="A50" s="7">
        <f t="shared" si="0"/>
        <v>47</v>
      </c>
      <c r="B50" s="8">
        <v>2702</v>
      </c>
      <c r="C50" s="53" t="s">
        <v>117</v>
      </c>
      <c r="D50" s="76">
        <f t="shared" si="7"/>
        <v>354</v>
      </c>
      <c r="E50" s="77">
        <v>150</v>
      </c>
      <c r="F50" s="48">
        <v>204</v>
      </c>
      <c r="G50" s="109">
        <f t="shared" si="8"/>
        <v>0.57627118644067798</v>
      </c>
      <c r="H50" s="19">
        <f t="shared" si="11"/>
        <v>300</v>
      </c>
      <c r="I50" s="48">
        <v>94</v>
      </c>
      <c r="J50" s="84">
        <v>206</v>
      </c>
      <c r="K50" s="85">
        <f t="shared" si="12"/>
        <v>0.68666666666666665</v>
      </c>
      <c r="L50" s="86">
        <f>(J50-F50)/F50</f>
        <v>9.8039215686274508E-3</v>
      </c>
    </row>
    <row r="51" spans="1:12" ht="36" x14ac:dyDescent="0.25">
      <c r="A51" s="7">
        <v>1</v>
      </c>
      <c r="B51" s="11">
        <v>202</v>
      </c>
      <c r="C51" s="53" t="s">
        <v>91</v>
      </c>
      <c r="D51" s="76">
        <f t="shared" si="7"/>
        <v>2276</v>
      </c>
      <c r="E51" s="77">
        <v>1457</v>
      </c>
      <c r="F51" s="48">
        <v>819</v>
      </c>
      <c r="G51" s="109">
        <f t="shared" si="8"/>
        <v>0.35984182776801404</v>
      </c>
      <c r="H51" s="19">
        <f t="shared" si="11"/>
        <v>1704</v>
      </c>
      <c r="I51" s="48">
        <v>880</v>
      </c>
      <c r="J51" s="84">
        <v>824</v>
      </c>
      <c r="K51" s="85">
        <f t="shared" si="12"/>
        <v>0.48356807511737088</v>
      </c>
      <c r="L51" s="86">
        <f>(J51-F51)/F51</f>
        <v>6.105006105006105E-3</v>
      </c>
    </row>
    <row r="52" spans="1:12" ht="36" x14ac:dyDescent="0.25">
      <c r="A52" s="7">
        <f t="shared" ref="A52:A83" si="13">A51+1</f>
        <v>2</v>
      </c>
      <c r="B52" s="9">
        <v>1502</v>
      </c>
      <c r="C52" s="53" t="s">
        <v>104</v>
      </c>
      <c r="D52" s="76">
        <f t="shared" si="7"/>
        <v>2827</v>
      </c>
      <c r="E52" s="77">
        <v>1776</v>
      </c>
      <c r="F52" s="48">
        <v>1051</v>
      </c>
      <c r="G52" s="109">
        <f t="shared" si="8"/>
        <v>0.3717721966749204</v>
      </c>
      <c r="H52" s="19">
        <f t="shared" si="11"/>
        <v>2434</v>
      </c>
      <c r="I52" s="48">
        <v>1382</v>
      </c>
      <c r="J52" s="84">
        <v>1052</v>
      </c>
      <c r="K52" s="85">
        <f t="shared" si="12"/>
        <v>0.4322103533278554</v>
      </c>
      <c r="L52" s="86">
        <f>(J52-F52)/F52</f>
        <v>9.5147478591817321E-4</v>
      </c>
    </row>
    <row r="53" spans="1:12" ht="36" x14ac:dyDescent="0.25">
      <c r="A53" s="7">
        <f t="shared" si="13"/>
        <v>3</v>
      </c>
      <c r="B53" s="10">
        <v>2602</v>
      </c>
      <c r="C53" s="53" t="s">
        <v>116</v>
      </c>
      <c r="D53" s="76">
        <f t="shared" si="7"/>
        <v>377</v>
      </c>
      <c r="E53" s="77">
        <v>230</v>
      </c>
      <c r="F53" s="48">
        <v>147</v>
      </c>
      <c r="G53" s="109">
        <f t="shared" si="8"/>
        <v>0.38992042440318303</v>
      </c>
      <c r="H53" s="19">
        <f t="shared" si="11"/>
        <v>328</v>
      </c>
      <c r="I53" s="48">
        <v>181</v>
      </c>
      <c r="J53" s="84">
        <v>147</v>
      </c>
      <c r="K53" s="85">
        <f t="shared" si="12"/>
        <v>0.44817073170731708</v>
      </c>
      <c r="L53" s="86">
        <f>(J53-F53)/F53</f>
        <v>0</v>
      </c>
    </row>
    <row r="54" spans="1:12" ht="36" x14ac:dyDescent="0.25">
      <c r="A54" s="7">
        <f t="shared" si="13"/>
        <v>4</v>
      </c>
      <c r="B54" s="8">
        <v>3414</v>
      </c>
      <c r="C54" s="78" t="s">
        <v>127</v>
      </c>
      <c r="D54" s="79">
        <f t="shared" si="7"/>
        <v>27</v>
      </c>
      <c r="E54" s="80">
        <v>10</v>
      </c>
      <c r="F54" s="49">
        <v>17</v>
      </c>
      <c r="G54" s="110">
        <f t="shared" si="8"/>
        <v>0.62962962962962965</v>
      </c>
      <c r="H54" s="45">
        <f t="shared" si="11"/>
        <v>0</v>
      </c>
      <c r="I54" s="49">
        <v>0</v>
      </c>
      <c r="J54" s="87">
        <v>0</v>
      </c>
      <c r="K54" s="88">
        <v>0</v>
      </c>
      <c r="L54" s="89">
        <v>0</v>
      </c>
    </row>
    <row r="55" spans="1:12" ht="36" x14ac:dyDescent="0.25">
      <c r="A55" s="7">
        <f t="shared" si="13"/>
        <v>5</v>
      </c>
      <c r="B55" s="9">
        <v>5025</v>
      </c>
      <c r="C55" s="53" t="s">
        <v>157</v>
      </c>
      <c r="D55" s="45">
        <v>0</v>
      </c>
      <c r="E55" s="77">
        <v>9</v>
      </c>
      <c r="F55" s="49">
        <v>0</v>
      </c>
      <c r="G55" s="109">
        <v>0</v>
      </c>
      <c r="H55" s="19">
        <v>0</v>
      </c>
      <c r="I55" s="49">
        <v>8</v>
      </c>
      <c r="J55" s="46">
        <v>0</v>
      </c>
      <c r="K55" s="85">
        <v>0</v>
      </c>
      <c r="L55" s="57">
        <v>0</v>
      </c>
    </row>
    <row r="56" spans="1:12" ht="48" x14ac:dyDescent="0.25">
      <c r="A56" s="7">
        <f t="shared" si="13"/>
        <v>6</v>
      </c>
      <c r="B56" s="13">
        <v>5708</v>
      </c>
      <c r="C56" s="78" t="s">
        <v>172</v>
      </c>
      <c r="D56" s="79">
        <f t="shared" ref="D56:D87" si="14">E56+F56</f>
        <v>53</v>
      </c>
      <c r="E56" s="80">
        <v>53</v>
      </c>
      <c r="F56" s="49">
        <v>0</v>
      </c>
      <c r="G56" s="110">
        <f t="shared" ref="G56:G87" si="15">F56/D56</f>
        <v>0</v>
      </c>
      <c r="H56" s="45">
        <f t="shared" ref="H56:H87" si="16">I56+J56</f>
        <v>91</v>
      </c>
      <c r="I56" s="49">
        <v>89</v>
      </c>
      <c r="J56" s="87">
        <v>2</v>
      </c>
      <c r="K56" s="88">
        <f t="shared" ref="K56:K103" si="17">(J56)/H56</f>
        <v>2.197802197802198E-2</v>
      </c>
      <c r="L56" s="89">
        <v>0</v>
      </c>
    </row>
    <row r="57" spans="1:12" ht="36" x14ac:dyDescent="0.25">
      <c r="A57" s="7">
        <f t="shared" si="13"/>
        <v>7</v>
      </c>
      <c r="B57" s="13">
        <v>6009</v>
      </c>
      <c r="C57" s="53" t="s">
        <v>183</v>
      </c>
      <c r="D57" s="76">
        <f t="shared" si="14"/>
        <v>50</v>
      </c>
      <c r="E57" s="77">
        <v>50</v>
      </c>
      <c r="F57" s="49">
        <v>0</v>
      </c>
      <c r="G57" s="109">
        <f t="shared" si="15"/>
        <v>0</v>
      </c>
      <c r="H57" s="19">
        <f t="shared" si="16"/>
        <v>67</v>
      </c>
      <c r="I57" s="49">
        <v>67</v>
      </c>
      <c r="J57" s="46">
        <v>0</v>
      </c>
      <c r="K57" s="85">
        <f t="shared" si="17"/>
        <v>0</v>
      </c>
      <c r="L57" s="57">
        <v>0</v>
      </c>
    </row>
    <row r="58" spans="1:12" ht="36" x14ac:dyDescent="0.25">
      <c r="A58" s="7">
        <f t="shared" si="13"/>
        <v>8</v>
      </c>
      <c r="B58" s="9">
        <v>4043</v>
      </c>
      <c r="C58" s="53" t="s">
        <v>143</v>
      </c>
      <c r="D58" s="76">
        <f t="shared" si="14"/>
        <v>20069</v>
      </c>
      <c r="E58" s="77">
        <v>18544</v>
      </c>
      <c r="F58" s="48">
        <v>1525</v>
      </c>
      <c r="G58" s="109">
        <f t="shared" si="15"/>
        <v>7.598784194528875E-2</v>
      </c>
      <c r="H58" s="19">
        <f t="shared" si="16"/>
        <v>13568</v>
      </c>
      <c r="I58" s="48">
        <v>12075</v>
      </c>
      <c r="J58" s="84">
        <v>1493</v>
      </c>
      <c r="K58" s="85">
        <f t="shared" si="17"/>
        <v>0.11003832547169812</v>
      </c>
      <c r="L58" s="86">
        <f t="shared" ref="L58:L104" si="18">(J58-F58)/F58</f>
        <v>-2.0983606557377049E-2</v>
      </c>
    </row>
    <row r="59" spans="1:12" ht="36" x14ac:dyDescent="0.25">
      <c r="A59" s="15">
        <f t="shared" si="13"/>
        <v>9</v>
      </c>
      <c r="B59" s="44">
        <v>2302</v>
      </c>
      <c r="C59" s="53" t="s">
        <v>113</v>
      </c>
      <c r="D59" s="76">
        <f t="shared" si="14"/>
        <v>568</v>
      </c>
      <c r="E59" s="77">
        <v>527</v>
      </c>
      <c r="F59" s="48">
        <v>41</v>
      </c>
      <c r="G59" s="109">
        <f t="shared" si="15"/>
        <v>7.2183098591549297E-2</v>
      </c>
      <c r="H59" s="19">
        <f t="shared" si="16"/>
        <v>429</v>
      </c>
      <c r="I59" s="48">
        <v>389</v>
      </c>
      <c r="J59" s="84">
        <v>40</v>
      </c>
      <c r="K59" s="85">
        <f t="shared" si="17"/>
        <v>9.3240093240093247E-2</v>
      </c>
      <c r="L59" s="86">
        <f t="shared" si="18"/>
        <v>-2.4390243902439025E-2</v>
      </c>
    </row>
    <row r="60" spans="1:12" ht="36" x14ac:dyDescent="0.25">
      <c r="A60" s="16">
        <f t="shared" si="13"/>
        <v>10</v>
      </c>
      <c r="B60" s="13">
        <v>5018</v>
      </c>
      <c r="C60" s="53" t="s">
        <v>156</v>
      </c>
      <c r="D60" s="76">
        <f t="shared" si="14"/>
        <v>523</v>
      </c>
      <c r="E60" s="77">
        <v>489</v>
      </c>
      <c r="F60" s="48">
        <v>34</v>
      </c>
      <c r="G60" s="109">
        <f t="shared" si="15"/>
        <v>6.5009560229445512E-2</v>
      </c>
      <c r="H60" s="19">
        <f t="shared" si="16"/>
        <v>519</v>
      </c>
      <c r="I60" s="48">
        <v>486</v>
      </c>
      <c r="J60" s="84">
        <v>33</v>
      </c>
      <c r="K60" s="85">
        <f t="shared" si="17"/>
        <v>6.358381502890173E-2</v>
      </c>
      <c r="L60" s="86">
        <f t="shared" si="18"/>
        <v>-2.9411764705882353E-2</v>
      </c>
    </row>
    <row r="61" spans="1:12" ht="36" x14ac:dyDescent="0.25">
      <c r="A61" s="41">
        <f t="shared" si="13"/>
        <v>11</v>
      </c>
      <c r="B61" s="96">
        <v>3421</v>
      </c>
      <c r="C61" s="53" t="s">
        <v>130</v>
      </c>
      <c r="D61" s="76">
        <f t="shared" si="14"/>
        <v>53</v>
      </c>
      <c r="E61" s="77">
        <v>20</v>
      </c>
      <c r="F61" s="48">
        <v>33</v>
      </c>
      <c r="G61" s="109">
        <f t="shared" si="15"/>
        <v>0.62264150943396224</v>
      </c>
      <c r="H61" s="19">
        <f t="shared" si="16"/>
        <v>72</v>
      </c>
      <c r="I61" s="48">
        <v>40</v>
      </c>
      <c r="J61" s="84">
        <v>32</v>
      </c>
      <c r="K61" s="85">
        <f t="shared" si="17"/>
        <v>0.44444444444444442</v>
      </c>
      <c r="L61" s="86">
        <f t="shared" si="18"/>
        <v>-3.0303030303030304E-2</v>
      </c>
    </row>
    <row r="62" spans="1:12" ht="36" x14ac:dyDescent="0.25">
      <c r="A62" s="7">
        <f t="shared" si="13"/>
        <v>12</v>
      </c>
      <c r="B62" s="9">
        <v>5007</v>
      </c>
      <c r="C62" s="53" t="s">
        <v>153</v>
      </c>
      <c r="D62" s="76">
        <f t="shared" si="14"/>
        <v>128</v>
      </c>
      <c r="E62" s="77">
        <v>71</v>
      </c>
      <c r="F62" s="48">
        <v>57</v>
      </c>
      <c r="G62" s="109">
        <f t="shared" si="15"/>
        <v>0.4453125</v>
      </c>
      <c r="H62" s="19">
        <f t="shared" si="16"/>
        <v>105</v>
      </c>
      <c r="I62" s="48">
        <v>52</v>
      </c>
      <c r="J62" s="84">
        <v>53</v>
      </c>
      <c r="K62" s="85">
        <f t="shared" si="17"/>
        <v>0.50476190476190474</v>
      </c>
      <c r="L62" s="86">
        <f t="shared" si="18"/>
        <v>-7.0175438596491224E-2</v>
      </c>
    </row>
    <row r="63" spans="1:12" ht="36" x14ac:dyDescent="0.25">
      <c r="A63" s="7">
        <f t="shared" si="13"/>
        <v>13</v>
      </c>
      <c r="B63" s="12">
        <v>4099</v>
      </c>
      <c r="C63" s="53" t="s">
        <v>150</v>
      </c>
      <c r="D63" s="76">
        <f t="shared" si="14"/>
        <v>6767</v>
      </c>
      <c r="E63" s="77">
        <v>4054</v>
      </c>
      <c r="F63" s="48">
        <v>2713</v>
      </c>
      <c r="G63" s="109">
        <f t="shared" si="15"/>
        <v>0.40091621102408748</v>
      </c>
      <c r="H63" s="19">
        <f t="shared" si="16"/>
        <v>3997</v>
      </c>
      <c r="I63" s="48">
        <v>1485</v>
      </c>
      <c r="J63" s="84">
        <v>2512</v>
      </c>
      <c r="K63" s="85">
        <f t="shared" si="17"/>
        <v>0.62847135351513639</v>
      </c>
      <c r="L63" s="86">
        <f t="shared" si="18"/>
        <v>-7.4087725764835979E-2</v>
      </c>
    </row>
    <row r="64" spans="1:12" ht="36" x14ac:dyDescent="0.25">
      <c r="A64" s="7">
        <f t="shared" si="13"/>
        <v>14</v>
      </c>
      <c r="B64" s="9">
        <v>902</v>
      </c>
      <c r="C64" s="53" t="s">
        <v>98</v>
      </c>
      <c r="D64" s="76">
        <f t="shared" si="14"/>
        <v>6277</v>
      </c>
      <c r="E64" s="77">
        <v>4817</v>
      </c>
      <c r="F64" s="48">
        <v>1460</v>
      </c>
      <c r="G64" s="109">
        <f t="shared" si="15"/>
        <v>0.23259518878445118</v>
      </c>
      <c r="H64" s="19">
        <f t="shared" si="16"/>
        <v>4610</v>
      </c>
      <c r="I64" s="48">
        <v>3268</v>
      </c>
      <c r="J64" s="84">
        <v>1342</v>
      </c>
      <c r="K64" s="85">
        <f t="shared" si="17"/>
        <v>0.2911062906724512</v>
      </c>
      <c r="L64" s="86">
        <f t="shared" si="18"/>
        <v>-8.0821917808219179E-2</v>
      </c>
    </row>
    <row r="65" spans="1:12" ht="36" x14ac:dyDescent="0.25">
      <c r="A65" s="7">
        <f t="shared" si="13"/>
        <v>15</v>
      </c>
      <c r="B65" s="11">
        <v>3501</v>
      </c>
      <c r="C65" s="53" t="s">
        <v>132</v>
      </c>
      <c r="D65" s="76">
        <f t="shared" si="14"/>
        <v>6033</v>
      </c>
      <c r="E65" s="77">
        <v>4792</v>
      </c>
      <c r="F65" s="48">
        <v>1241</v>
      </c>
      <c r="G65" s="109">
        <f t="shared" si="15"/>
        <v>0.20570197248466765</v>
      </c>
      <c r="H65" s="19">
        <f t="shared" si="16"/>
        <v>4740</v>
      </c>
      <c r="I65" s="48">
        <v>3600</v>
      </c>
      <c r="J65" s="84">
        <v>1140</v>
      </c>
      <c r="K65" s="85">
        <f t="shared" si="17"/>
        <v>0.24050632911392406</v>
      </c>
      <c r="L65" s="86">
        <f t="shared" si="18"/>
        <v>-8.1385979049153914E-2</v>
      </c>
    </row>
    <row r="66" spans="1:12" ht="48" x14ac:dyDescent="0.25">
      <c r="A66" s="7">
        <f t="shared" si="13"/>
        <v>16</v>
      </c>
      <c r="B66" s="13">
        <v>5715</v>
      </c>
      <c r="C66" s="53" t="s">
        <v>174</v>
      </c>
      <c r="D66" s="76">
        <f t="shared" si="14"/>
        <v>5232</v>
      </c>
      <c r="E66" s="77">
        <v>3361</v>
      </c>
      <c r="F66" s="48">
        <v>1871</v>
      </c>
      <c r="G66" s="109">
        <f t="shared" si="15"/>
        <v>0.35760703363914376</v>
      </c>
      <c r="H66" s="19">
        <f t="shared" si="16"/>
        <v>4115</v>
      </c>
      <c r="I66" s="48">
        <v>2411</v>
      </c>
      <c r="J66" s="84">
        <v>1704</v>
      </c>
      <c r="K66" s="85">
        <f t="shared" si="17"/>
        <v>0.41409477521263671</v>
      </c>
      <c r="L66" s="86">
        <f t="shared" si="18"/>
        <v>-8.9257081774452171E-2</v>
      </c>
    </row>
    <row r="67" spans="1:12" ht="36" x14ac:dyDescent="0.25">
      <c r="A67" s="7">
        <f t="shared" si="13"/>
        <v>17</v>
      </c>
      <c r="B67" s="11">
        <v>1802</v>
      </c>
      <c r="C67" s="53" t="s">
        <v>107</v>
      </c>
      <c r="D67" s="76">
        <f t="shared" si="14"/>
        <v>907</v>
      </c>
      <c r="E67" s="77">
        <v>472</v>
      </c>
      <c r="F67" s="48">
        <v>435</v>
      </c>
      <c r="G67" s="109">
        <f t="shared" si="15"/>
        <v>0.47960308710033078</v>
      </c>
      <c r="H67" s="19">
        <f t="shared" si="16"/>
        <v>708</v>
      </c>
      <c r="I67" s="48">
        <v>312</v>
      </c>
      <c r="J67" s="84">
        <v>396</v>
      </c>
      <c r="K67" s="85">
        <f t="shared" si="17"/>
        <v>0.55932203389830504</v>
      </c>
      <c r="L67" s="86">
        <f t="shared" si="18"/>
        <v>-8.9655172413793102E-2</v>
      </c>
    </row>
    <row r="68" spans="1:12" ht="36" x14ac:dyDescent="0.25">
      <c r="A68" s="7">
        <f t="shared" si="13"/>
        <v>18</v>
      </c>
      <c r="B68" s="13">
        <v>5705</v>
      </c>
      <c r="C68" s="53" t="s">
        <v>171</v>
      </c>
      <c r="D68" s="76">
        <f t="shared" si="14"/>
        <v>4947</v>
      </c>
      <c r="E68" s="77">
        <v>3157</v>
      </c>
      <c r="F68" s="48">
        <v>1790</v>
      </c>
      <c r="G68" s="109">
        <f t="shared" si="15"/>
        <v>0.36183545583181725</v>
      </c>
      <c r="H68" s="19">
        <f t="shared" si="16"/>
        <v>4214</v>
      </c>
      <c r="I68" s="48">
        <v>2600</v>
      </c>
      <c r="J68" s="84">
        <v>1614</v>
      </c>
      <c r="K68" s="85">
        <f t="shared" si="17"/>
        <v>0.38300901756051259</v>
      </c>
      <c r="L68" s="86">
        <f t="shared" si="18"/>
        <v>-9.8324022346368709E-2</v>
      </c>
    </row>
    <row r="69" spans="1:12" ht="36" x14ac:dyDescent="0.25">
      <c r="A69" s="7">
        <f t="shared" si="13"/>
        <v>19</v>
      </c>
      <c r="B69" s="8">
        <v>1902</v>
      </c>
      <c r="C69" s="53" t="s">
        <v>108</v>
      </c>
      <c r="D69" s="76">
        <f t="shared" si="14"/>
        <v>1996</v>
      </c>
      <c r="E69" s="77">
        <v>643</v>
      </c>
      <c r="F69" s="48">
        <v>1353</v>
      </c>
      <c r="G69" s="109">
        <f t="shared" si="15"/>
        <v>0.67785571142284573</v>
      </c>
      <c r="H69" s="19">
        <f t="shared" si="16"/>
        <v>2406</v>
      </c>
      <c r="I69" s="48">
        <v>1196</v>
      </c>
      <c r="J69" s="84">
        <v>1210</v>
      </c>
      <c r="K69" s="85">
        <f t="shared" si="17"/>
        <v>0.50290939318370742</v>
      </c>
      <c r="L69" s="86">
        <f t="shared" si="18"/>
        <v>-0.10569105691056911</v>
      </c>
    </row>
    <row r="70" spans="1:12" ht="48" x14ac:dyDescent="0.25">
      <c r="A70" s="7">
        <f t="shared" si="13"/>
        <v>20</v>
      </c>
      <c r="B70" s="13">
        <v>5702</v>
      </c>
      <c r="C70" s="53" t="s">
        <v>170</v>
      </c>
      <c r="D70" s="76">
        <f t="shared" si="14"/>
        <v>5317</v>
      </c>
      <c r="E70" s="77">
        <v>4429</v>
      </c>
      <c r="F70" s="48">
        <v>888</v>
      </c>
      <c r="G70" s="109">
        <f t="shared" si="15"/>
        <v>0.16701147263494451</v>
      </c>
      <c r="H70" s="19">
        <f t="shared" si="16"/>
        <v>2974</v>
      </c>
      <c r="I70" s="48">
        <v>2186</v>
      </c>
      <c r="J70" s="84">
        <v>788</v>
      </c>
      <c r="K70" s="85">
        <f t="shared" si="17"/>
        <v>0.26496301277740419</v>
      </c>
      <c r="L70" s="86">
        <f t="shared" si="18"/>
        <v>-0.11261261261261261</v>
      </c>
    </row>
    <row r="71" spans="1:12" ht="36" x14ac:dyDescent="0.25">
      <c r="A71" s="7">
        <f t="shared" si="13"/>
        <v>21</v>
      </c>
      <c r="B71" s="8">
        <v>3409</v>
      </c>
      <c r="C71" s="53" t="s">
        <v>124</v>
      </c>
      <c r="D71" s="76">
        <f t="shared" si="14"/>
        <v>6758</v>
      </c>
      <c r="E71" s="77">
        <v>2931</v>
      </c>
      <c r="F71" s="48">
        <v>3827</v>
      </c>
      <c r="G71" s="109">
        <f t="shared" si="15"/>
        <v>0.56629180230837528</v>
      </c>
      <c r="H71" s="19">
        <f t="shared" si="16"/>
        <v>5023</v>
      </c>
      <c r="I71" s="48">
        <v>1700</v>
      </c>
      <c r="J71" s="84">
        <v>3323</v>
      </c>
      <c r="K71" s="85">
        <f t="shared" si="17"/>
        <v>0.66155683854270353</v>
      </c>
      <c r="L71" s="86">
        <f t="shared" si="18"/>
        <v>-0.13169584530964201</v>
      </c>
    </row>
    <row r="72" spans="1:12" ht="36" x14ac:dyDescent="0.25">
      <c r="A72" s="7">
        <f t="shared" si="13"/>
        <v>22</v>
      </c>
      <c r="B72" s="8">
        <v>5903</v>
      </c>
      <c r="C72" s="53" t="s">
        <v>178</v>
      </c>
      <c r="D72" s="76">
        <f t="shared" si="14"/>
        <v>5480</v>
      </c>
      <c r="E72" s="77">
        <v>4324</v>
      </c>
      <c r="F72" s="48">
        <v>1156</v>
      </c>
      <c r="G72" s="109">
        <f t="shared" si="15"/>
        <v>0.21094890510948905</v>
      </c>
      <c r="H72" s="19">
        <f t="shared" si="16"/>
        <v>4069</v>
      </c>
      <c r="I72" s="48">
        <v>3067</v>
      </c>
      <c r="J72" s="84">
        <v>1002</v>
      </c>
      <c r="K72" s="85">
        <f t="shared" si="17"/>
        <v>0.24625215040550505</v>
      </c>
      <c r="L72" s="86">
        <f t="shared" si="18"/>
        <v>-0.13321799307958476</v>
      </c>
    </row>
    <row r="73" spans="1:12" ht="36" x14ac:dyDescent="0.25">
      <c r="A73" s="7">
        <f t="shared" si="13"/>
        <v>23</v>
      </c>
      <c r="B73" s="9">
        <v>402</v>
      </c>
      <c r="C73" s="53" t="s">
        <v>93</v>
      </c>
      <c r="D73" s="76">
        <f t="shared" si="14"/>
        <v>668</v>
      </c>
      <c r="E73" s="77">
        <v>401</v>
      </c>
      <c r="F73" s="48">
        <v>267</v>
      </c>
      <c r="G73" s="109">
        <f t="shared" si="15"/>
        <v>0.39970059880239522</v>
      </c>
      <c r="H73" s="19">
        <f t="shared" si="16"/>
        <v>659</v>
      </c>
      <c r="I73" s="48">
        <v>429</v>
      </c>
      <c r="J73" s="84">
        <v>230</v>
      </c>
      <c r="K73" s="85">
        <f t="shared" si="17"/>
        <v>0.34901365705614568</v>
      </c>
      <c r="L73" s="86">
        <f t="shared" si="18"/>
        <v>-0.13857677902621723</v>
      </c>
    </row>
    <row r="74" spans="1:12" ht="36" x14ac:dyDescent="0.25">
      <c r="A74" s="7">
        <f t="shared" si="13"/>
        <v>24</v>
      </c>
      <c r="B74" s="8">
        <v>3302</v>
      </c>
      <c r="C74" s="53" t="s">
        <v>122</v>
      </c>
      <c r="D74" s="76">
        <f t="shared" si="14"/>
        <v>2684</v>
      </c>
      <c r="E74" s="77">
        <v>1000</v>
      </c>
      <c r="F74" s="48">
        <v>1684</v>
      </c>
      <c r="G74" s="109">
        <f t="shared" si="15"/>
        <v>0.6274217585692996</v>
      </c>
      <c r="H74" s="19">
        <f t="shared" si="16"/>
        <v>2442</v>
      </c>
      <c r="I74" s="48">
        <v>1000</v>
      </c>
      <c r="J74" s="84">
        <v>1442</v>
      </c>
      <c r="K74" s="85">
        <f t="shared" si="17"/>
        <v>0.59049959049959055</v>
      </c>
      <c r="L74" s="86">
        <f t="shared" si="18"/>
        <v>-0.14370546318289787</v>
      </c>
    </row>
    <row r="75" spans="1:12" ht="36" x14ac:dyDescent="0.25">
      <c r="A75" s="7">
        <f t="shared" si="13"/>
        <v>25</v>
      </c>
      <c r="B75" s="10">
        <v>802</v>
      </c>
      <c r="C75" s="53" t="s">
        <v>97</v>
      </c>
      <c r="D75" s="76">
        <f t="shared" si="14"/>
        <v>581</v>
      </c>
      <c r="E75" s="77">
        <v>291</v>
      </c>
      <c r="F75" s="48">
        <v>290</v>
      </c>
      <c r="G75" s="109">
        <f t="shared" si="15"/>
        <v>0.49913941480206542</v>
      </c>
      <c r="H75" s="19">
        <f t="shared" si="16"/>
        <v>427</v>
      </c>
      <c r="I75" s="48">
        <v>186</v>
      </c>
      <c r="J75" s="84">
        <v>241</v>
      </c>
      <c r="K75" s="85">
        <f t="shared" si="17"/>
        <v>0.56440281030444961</v>
      </c>
      <c r="L75" s="86">
        <f t="shared" si="18"/>
        <v>-0.16896551724137931</v>
      </c>
    </row>
    <row r="76" spans="1:12" ht="36" x14ac:dyDescent="0.25">
      <c r="A76" s="7">
        <f t="shared" si="13"/>
        <v>26</v>
      </c>
      <c r="B76" s="8">
        <v>1002</v>
      </c>
      <c r="C76" s="53" t="s">
        <v>99</v>
      </c>
      <c r="D76" s="76">
        <f t="shared" si="14"/>
        <v>1127</v>
      </c>
      <c r="E76" s="77">
        <v>653</v>
      </c>
      <c r="F76" s="48">
        <v>474</v>
      </c>
      <c r="G76" s="109">
        <f t="shared" si="15"/>
        <v>0.42058562555456963</v>
      </c>
      <c r="H76" s="19">
        <f t="shared" si="16"/>
        <v>1025</v>
      </c>
      <c r="I76" s="48">
        <v>633</v>
      </c>
      <c r="J76" s="84">
        <v>392</v>
      </c>
      <c r="K76" s="85">
        <f t="shared" si="17"/>
        <v>0.38243902439024391</v>
      </c>
      <c r="L76" s="86">
        <f t="shared" si="18"/>
        <v>-0.1729957805907173</v>
      </c>
    </row>
    <row r="77" spans="1:12" ht="36" x14ac:dyDescent="0.25">
      <c r="A77" s="7">
        <f t="shared" si="13"/>
        <v>27</v>
      </c>
      <c r="B77" s="9">
        <v>1102</v>
      </c>
      <c r="C77" s="53" t="s">
        <v>100</v>
      </c>
      <c r="D77" s="76">
        <f t="shared" si="14"/>
        <v>806</v>
      </c>
      <c r="E77" s="77">
        <v>521</v>
      </c>
      <c r="F77" s="48">
        <v>285</v>
      </c>
      <c r="G77" s="109">
        <f t="shared" si="15"/>
        <v>0.35359801488833748</v>
      </c>
      <c r="H77" s="19">
        <f t="shared" si="16"/>
        <v>707</v>
      </c>
      <c r="I77" s="48">
        <v>472</v>
      </c>
      <c r="J77" s="84">
        <v>235</v>
      </c>
      <c r="K77" s="85">
        <f t="shared" si="17"/>
        <v>0.33239038189533238</v>
      </c>
      <c r="L77" s="86">
        <f t="shared" si="18"/>
        <v>-0.17543859649122806</v>
      </c>
    </row>
    <row r="78" spans="1:12" ht="36" x14ac:dyDescent="0.25">
      <c r="A78" s="7">
        <f t="shared" si="13"/>
        <v>28</v>
      </c>
      <c r="B78" s="9">
        <v>3002</v>
      </c>
      <c r="C78" s="53" t="s">
        <v>118</v>
      </c>
      <c r="D78" s="76">
        <f t="shared" si="14"/>
        <v>4120</v>
      </c>
      <c r="E78" s="77">
        <v>859</v>
      </c>
      <c r="F78" s="48">
        <v>3261</v>
      </c>
      <c r="G78" s="109">
        <f t="shared" si="15"/>
        <v>0.79150485436893203</v>
      </c>
      <c r="H78" s="19">
        <f t="shared" si="16"/>
        <v>3236</v>
      </c>
      <c r="I78" s="48">
        <v>563</v>
      </c>
      <c r="J78" s="84">
        <v>2673</v>
      </c>
      <c r="K78" s="85">
        <f t="shared" si="17"/>
        <v>0.82601977750309019</v>
      </c>
      <c r="L78" s="86">
        <f t="shared" si="18"/>
        <v>-0.18031278748850046</v>
      </c>
    </row>
    <row r="79" spans="1:12" ht="36" x14ac:dyDescent="0.25">
      <c r="A79" s="7">
        <f t="shared" si="13"/>
        <v>29</v>
      </c>
      <c r="B79" s="8">
        <v>1302</v>
      </c>
      <c r="C79" s="53" t="s">
        <v>102</v>
      </c>
      <c r="D79" s="76">
        <f t="shared" si="14"/>
        <v>2832</v>
      </c>
      <c r="E79" s="77">
        <v>1790</v>
      </c>
      <c r="F79" s="48">
        <v>1042</v>
      </c>
      <c r="G79" s="109">
        <f t="shared" si="15"/>
        <v>0.36793785310734461</v>
      </c>
      <c r="H79" s="19">
        <f t="shared" si="16"/>
        <v>865</v>
      </c>
      <c r="I79" s="48">
        <v>15</v>
      </c>
      <c r="J79" s="84">
        <v>850</v>
      </c>
      <c r="K79" s="85">
        <f t="shared" si="17"/>
        <v>0.98265895953757221</v>
      </c>
      <c r="L79" s="86">
        <f t="shared" si="18"/>
        <v>-0.18426103646833014</v>
      </c>
    </row>
    <row r="80" spans="1:12" ht="36" x14ac:dyDescent="0.25">
      <c r="A80" s="7">
        <f t="shared" si="13"/>
        <v>30</v>
      </c>
      <c r="B80" s="8">
        <v>5306</v>
      </c>
      <c r="C80" s="53" t="s">
        <v>163</v>
      </c>
      <c r="D80" s="76">
        <f t="shared" si="14"/>
        <v>6521</v>
      </c>
      <c r="E80" s="77">
        <v>4350</v>
      </c>
      <c r="F80" s="48">
        <v>2171</v>
      </c>
      <c r="G80" s="109">
        <f t="shared" si="15"/>
        <v>0.33292439809845115</v>
      </c>
      <c r="H80" s="19">
        <f t="shared" si="16"/>
        <v>5618</v>
      </c>
      <c r="I80" s="48">
        <v>3879</v>
      </c>
      <c r="J80" s="84">
        <v>1739</v>
      </c>
      <c r="K80" s="85">
        <f t="shared" si="17"/>
        <v>0.30954076183695267</v>
      </c>
      <c r="L80" s="86">
        <f t="shared" si="18"/>
        <v>-0.19898664210041456</v>
      </c>
    </row>
    <row r="81" spans="1:12" ht="36" x14ac:dyDescent="0.25">
      <c r="A81" s="7">
        <f t="shared" si="13"/>
        <v>31</v>
      </c>
      <c r="B81" s="8">
        <v>3415</v>
      </c>
      <c r="C81" s="53" t="s">
        <v>128</v>
      </c>
      <c r="D81" s="76">
        <f t="shared" si="14"/>
        <v>56</v>
      </c>
      <c r="E81" s="77">
        <v>25</v>
      </c>
      <c r="F81" s="48">
        <v>31</v>
      </c>
      <c r="G81" s="109">
        <f t="shared" si="15"/>
        <v>0.5535714285714286</v>
      </c>
      <c r="H81" s="19">
        <f t="shared" si="16"/>
        <v>44</v>
      </c>
      <c r="I81" s="48">
        <v>20</v>
      </c>
      <c r="J81" s="84">
        <v>24</v>
      </c>
      <c r="K81" s="85">
        <f t="shared" si="17"/>
        <v>0.54545454545454541</v>
      </c>
      <c r="L81" s="86">
        <f t="shared" si="18"/>
        <v>-0.22580645161290322</v>
      </c>
    </row>
    <row r="82" spans="1:12" ht="36" x14ac:dyDescent="0.25">
      <c r="A82" s="7">
        <f t="shared" si="13"/>
        <v>32</v>
      </c>
      <c r="B82" s="10">
        <v>2402</v>
      </c>
      <c r="C82" s="53" t="s">
        <v>114</v>
      </c>
      <c r="D82" s="76">
        <f t="shared" si="14"/>
        <v>778</v>
      </c>
      <c r="E82" s="77">
        <v>483</v>
      </c>
      <c r="F82" s="48">
        <v>295</v>
      </c>
      <c r="G82" s="109">
        <f t="shared" si="15"/>
        <v>0.37917737789203088</v>
      </c>
      <c r="H82" s="19">
        <f t="shared" si="16"/>
        <v>610</v>
      </c>
      <c r="I82" s="48">
        <v>386</v>
      </c>
      <c r="J82" s="84">
        <v>224</v>
      </c>
      <c r="K82" s="85">
        <f t="shared" si="17"/>
        <v>0.36721311475409835</v>
      </c>
      <c r="L82" s="86">
        <f t="shared" si="18"/>
        <v>-0.24067796610169492</v>
      </c>
    </row>
    <row r="83" spans="1:12" ht="36" x14ac:dyDescent="0.25">
      <c r="A83" s="7">
        <f t="shared" si="13"/>
        <v>33</v>
      </c>
      <c r="B83" s="10">
        <v>1702</v>
      </c>
      <c r="C83" s="53" t="s">
        <v>106</v>
      </c>
      <c r="D83" s="76">
        <f t="shared" si="14"/>
        <v>4239</v>
      </c>
      <c r="E83" s="77">
        <v>3015</v>
      </c>
      <c r="F83" s="48">
        <v>1224</v>
      </c>
      <c r="G83" s="109">
        <f t="shared" si="15"/>
        <v>0.28874734607218683</v>
      </c>
      <c r="H83" s="19">
        <f t="shared" si="16"/>
        <v>2890</v>
      </c>
      <c r="I83" s="48">
        <v>1966</v>
      </c>
      <c r="J83" s="84">
        <v>924</v>
      </c>
      <c r="K83" s="85">
        <f t="shared" si="17"/>
        <v>0.31972318339100347</v>
      </c>
      <c r="L83" s="86">
        <f t="shared" si="18"/>
        <v>-0.24509803921568626</v>
      </c>
    </row>
    <row r="84" spans="1:12" ht="36" x14ac:dyDescent="0.25">
      <c r="A84" s="7">
        <f t="shared" ref="A84:A107" si="19">A83+1</f>
        <v>34</v>
      </c>
      <c r="B84" s="12">
        <v>4003</v>
      </c>
      <c r="C84" s="53" t="s">
        <v>134</v>
      </c>
      <c r="D84" s="76">
        <f t="shared" si="14"/>
        <v>148</v>
      </c>
      <c r="E84" s="77">
        <v>25</v>
      </c>
      <c r="F84" s="48">
        <v>123</v>
      </c>
      <c r="G84" s="109">
        <f t="shared" si="15"/>
        <v>0.83108108108108103</v>
      </c>
      <c r="H84" s="19">
        <f t="shared" si="16"/>
        <v>180</v>
      </c>
      <c r="I84" s="48">
        <v>90</v>
      </c>
      <c r="J84" s="84">
        <v>90</v>
      </c>
      <c r="K84" s="85">
        <f t="shared" si="17"/>
        <v>0.5</v>
      </c>
      <c r="L84" s="86">
        <f t="shared" si="18"/>
        <v>-0.26829268292682928</v>
      </c>
    </row>
    <row r="85" spans="1:12" ht="36" x14ac:dyDescent="0.25">
      <c r="A85" s="7">
        <f t="shared" si="19"/>
        <v>35</v>
      </c>
      <c r="B85" s="8">
        <v>701</v>
      </c>
      <c r="C85" s="53" t="s">
        <v>96</v>
      </c>
      <c r="D85" s="76">
        <f t="shared" si="14"/>
        <v>4904</v>
      </c>
      <c r="E85" s="77">
        <v>3500</v>
      </c>
      <c r="F85" s="48">
        <v>1404</v>
      </c>
      <c r="G85" s="109">
        <f t="shared" si="15"/>
        <v>0.28629690048939643</v>
      </c>
      <c r="H85" s="19">
        <f t="shared" si="16"/>
        <v>3924</v>
      </c>
      <c r="I85" s="48">
        <v>2900</v>
      </c>
      <c r="J85" s="84">
        <v>1024</v>
      </c>
      <c r="K85" s="85">
        <f t="shared" si="17"/>
        <v>0.26095820591233437</v>
      </c>
      <c r="L85" s="86">
        <f t="shared" si="18"/>
        <v>-0.27065527065527067</v>
      </c>
    </row>
    <row r="86" spans="1:12" ht="36" x14ac:dyDescent="0.25">
      <c r="A86" s="7">
        <f t="shared" si="19"/>
        <v>36</v>
      </c>
      <c r="B86" s="8">
        <v>3202</v>
      </c>
      <c r="C86" s="53" t="s">
        <v>121</v>
      </c>
      <c r="D86" s="76">
        <f t="shared" si="14"/>
        <v>1787</v>
      </c>
      <c r="E86" s="77">
        <v>710</v>
      </c>
      <c r="F86" s="48">
        <v>1077</v>
      </c>
      <c r="G86" s="109">
        <f t="shared" si="15"/>
        <v>0.60268606603245667</v>
      </c>
      <c r="H86" s="19">
        <f t="shared" si="16"/>
        <v>1238</v>
      </c>
      <c r="I86" s="48">
        <v>453</v>
      </c>
      <c r="J86" s="84">
        <v>785</v>
      </c>
      <c r="K86" s="85">
        <f t="shared" si="17"/>
        <v>0.63408723747980611</v>
      </c>
      <c r="L86" s="86">
        <f t="shared" si="18"/>
        <v>-0.27112349117920148</v>
      </c>
    </row>
    <row r="87" spans="1:12" ht="36" x14ac:dyDescent="0.25">
      <c r="A87" s="7">
        <f t="shared" si="19"/>
        <v>37</v>
      </c>
      <c r="B87" s="8">
        <v>3419</v>
      </c>
      <c r="C87" s="53" t="s">
        <v>129</v>
      </c>
      <c r="D87" s="76">
        <f t="shared" si="14"/>
        <v>501</v>
      </c>
      <c r="E87" s="77">
        <v>249</v>
      </c>
      <c r="F87" s="48">
        <v>252</v>
      </c>
      <c r="G87" s="109">
        <f t="shared" si="15"/>
        <v>0.50299401197604787</v>
      </c>
      <c r="H87" s="19">
        <f t="shared" si="16"/>
        <v>347</v>
      </c>
      <c r="I87" s="48">
        <v>166</v>
      </c>
      <c r="J87" s="84">
        <v>181</v>
      </c>
      <c r="K87" s="85">
        <f t="shared" si="17"/>
        <v>0.52161383285302598</v>
      </c>
      <c r="L87" s="86">
        <f t="shared" si="18"/>
        <v>-0.28174603174603174</v>
      </c>
    </row>
    <row r="88" spans="1:12" ht="36" x14ac:dyDescent="0.25">
      <c r="A88" s="7">
        <f t="shared" si="19"/>
        <v>38</v>
      </c>
      <c r="B88" s="10">
        <v>1402</v>
      </c>
      <c r="C88" s="53" t="s">
        <v>103</v>
      </c>
      <c r="D88" s="76">
        <f t="shared" ref="D88:D119" si="20">E88+F88</f>
        <v>793</v>
      </c>
      <c r="E88" s="77">
        <v>521</v>
      </c>
      <c r="F88" s="48">
        <v>272</v>
      </c>
      <c r="G88" s="109">
        <f t="shared" ref="G88:G119" si="21">F88/D88</f>
        <v>0.34300126103404793</v>
      </c>
      <c r="H88" s="19">
        <f t="shared" ref="H88:H119" si="22">I88+J88</f>
        <v>571</v>
      </c>
      <c r="I88" s="48">
        <v>380</v>
      </c>
      <c r="J88" s="84">
        <v>191</v>
      </c>
      <c r="K88" s="85">
        <f t="shared" si="17"/>
        <v>0.33450087565674258</v>
      </c>
      <c r="L88" s="86">
        <f t="shared" si="18"/>
        <v>-0.29779411764705882</v>
      </c>
    </row>
    <row r="89" spans="1:12" ht="36" x14ac:dyDescent="0.25">
      <c r="A89" s="7">
        <f t="shared" si="19"/>
        <v>39</v>
      </c>
      <c r="B89" s="8">
        <v>2502</v>
      </c>
      <c r="C89" s="53" t="s">
        <v>115</v>
      </c>
      <c r="D89" s="76">
        <f t="shared" si="20"/>
        <v>961</v>
      </c>
      <c r="E89" s="77">
        <v>390</v>
      </c>
      <c r="F89" s="48">
        <v>571</v>
      </c>
      <c r="G89" s="109">
        <f t="shared" si="21"/>
        <v>0.59417273673257021</v>
      </c>
      <c r="H89" s="19">
        <f t="shared" si="22"/>
        <v>559</v>
      </c>
      <c r="I89" s="48">
        <v>160</v>
      </c>
      <c r="J89" s="84">
        <v>399</v>
      </c>
      <c r="K89" s="85">
        <f t="shared" si="17"/>
        <v>0.71377459749552774</v>
      </c>
      <c r="L89" s="86">
        <f t="shared" si="18"/>
        <v>-0.30122591943957966</v>
      </c>
    </row>
    <row r="90" spans="1:12" ht="36" x14ac:dyDescent="0.25">
      <c r="A90" s="7">
        <f t="shared" si="19"/>
        <v>40</v>
      </c>
      <c r="B90" s="8">
        <v>2102</v>
      </c>
      <c r="C90" s="53" t="s">
        <v>110</v>
      </c>
      <c r="D90" s="76">
        <f t="shared" si="20"/>
        <v>1405</v>
      </c>
      <c r="E90" s="77">
        <v>440</v>
      </c>
      <c r="F90" s="48">
        <v>965</v>
      </c>
      <c r="G90" s="109">
        <f t="shared" si="21"/>
        <v>0.68683274021352314</v>
      </c>
      <c r="H90" s="19">
        <f t="shared" si="22"/>
        <v>1086</v>
      </c>
      <c r="I90" s="48">
        <v>415</v>
      </c>
      <c r="J90" s="84">
        <v>671</v>
      </c>
      <c r="K90" s="85">
        <f t="shared" si="17"/>
        <v>0.61786372007366486</v>
      </c>
      <c r="L90" s="86">
        <f t="shared" si="18"/>
        <v>-0.30466321243523314</v>
      </c>
    </row>
    <row r="91" spans="1:12" ht="36" x14ac:dyDescent="0.25">
      <c r="A91" s="7">
        <f t="shared" si="19"/>
        <v>41</v>
      </c>
      <c r="B91" s="8">
        <v>3408</v>
      </c>
      <c r="C91" s="53" t="s">
        <v>123</v>
      </c>
      <c r="D91" s="76">
        <f t="shared" si="20"/>
        <v>3332</v>
      </c>
      <c r="E91" s="77">
        <v>694</v>
      </c>
      <c r="F91" s="48">
        <v>2638</v>
      </c>
      <c r="G91" s="109">
        <f t="shared" si="21"/>
        <v>0.79171668667466988</v>
      </c>
      <c r="H91" s="19">
        <f t="shared" si="22"/>
        <v>2310</v>
      </c>
      <c r="I91" s="48">
        <v>483</v>
      </c>
      <c r="J91" s="84">
        <v>1827</v>
      </c>
      <c r="K91" s="85">
        <f t="shared" si="17"/>
        <v>0.79090909090909089</v>
      </c>
      <c r="L91" s="86">
        <f t="shared" si="18"/>
        <v>-0.30742987111448067</v>
      </c>
    </row>
    <row r="92" spans="1:12" ht="48" x14ac:dyDescent="0.25">
      <c r="A92" s="7">
        <f t="shared" si="19"/>
        <v>42</v>
      </c>
      <c r="B92" s="13">
        <v>5714</v>
      </c>
      <c r="C92" s="78" t="s">
        <v>173</v>
      </c>
      <c r="D92" s="79">
        <f t="shared" si="20"/>
        <v>4</v>
      </c>
      <c r="E92" s="80">
        <v>1</v>
      </c>
      <c r="F92" s="49">
        <v>3</v>
      </c>
      <c r="G92" s="110">
        <f t="shared" si="21"/>
        <v>0.75</v>
      </c>
      <c r="H92" s="45">
        <f t="shared" si="22"/>
        <v>6</v>
      </c>
      <c r="I92" s="49">
        <v>4</v>
      </c>
      <c r="J92" s="87">
        <v>2</v>
      </c>
      <c r="K92" s="88">
        <f t="shared" si="17"/>
        <v>0.33333333333333331</v>
      </c>
      <c r="L92" s="89">
        <f t="shared" si="18"/>
        <v>-0.33333333333333331</v>
      </c>
    </row>
    <row r="93" spans="1:12" ht="36" x14ac:dyDescent="0.25">
      <c r="A93" s="7">
        <f t="shared" si="19"/>
        <v>43</v>
      </c>
      <c r="B93" s="8">
        <v>5401</v>
      </c>
      <c r="C93" s="53" t="s">
        <v>164</v>
      </c>
      <c r="D93" s="76">
        <f t="shared" si="20"/>
        <v>6754</v>
      </c>
      <c r="E93" s="77">
        <v>5896</v>
      </c>
      <c r="F93" s="48">
        <v>858</v>
      </c>
      <c r="G93" s="109">
        <f t="shared" si="21"/>
        <v>0.12703583061889251</v>
      </c>
      <c r="H93" s="19">
        <f t="shared" si="22"/>
        <v>5116</v>
      </c>
      <c r="I93" s="48">
        <v>4554</v>
      </c>
      <c r="J93" s="84">
        <v>562</v>
      </c>
      <c r="K93" s="85">
        <f t="shared" si="17"/>
        <v>0.10985144644253322</v>
      </c>
      <c r="L93" s="86">
        <f t="shared" si="18"/>
        <v>-0.34498834498834496</v>
      </c>
    </row>
    <row r="94" spans="1:12" ht="36" x14ac:dyDescent="0.25">
      <c r="A94" s="7">
        <f t="shared" si="19"/>
        <v>44</v>
      </c>
      <c r="B94" s="95">
        <v>2202</v>
      </c>
      <c r="C94" s="53" t="s">
        <v>112</v>
      </c>
      <c r="D94" s="76">
        <f t="shared" si="20"/>
        <v>305</v>
      </c>
      <c r="E94" s="77">
        <v>100</v>
      </c>
      <c r="F94" s="48">
        <v>205</v>
      </c>
      <c r="G94" s="109">
        <f t="shared" si="21"/>
        <v>0.67213114754098358</v>
      </c>
      <c r="H94" s="19">
        <f t="shared" si="22"/>
        <v>330</v>
      </c>
      <c r="I94" s="48">
        <v>198</v>
      </c>
      <c r="J94" s="84">
        <v>132</v>
      </c>
      <c r="K94" s="85">
        <f t="shared" si="17"/>
        <v>0.4</v>
      </c>
      <c r="L94" s="86">
        <f t="shared" si="18"/>
        <v>-0.35609756097560974</v>
      </c>
    </row>
    <row r="95" spans="1:12" ht="36" x14ac:dyDescent="0.25">
      <c r="A95" s="7">
        <f t="shared" si="19"/>
        <v>45</v>
      </c>
      <c r="B95" s="97">
        <v>3512</v>
      </c>
      <c r="C95" s="78" t="s">
        <v>133</v>
      </c>
      <c r="D95" s="79">
        <f t="shared" si="20"/>
        <v>22</v>
      </c>
      <c r="E95" s="80">
        <v>12</v>
      </c>
      <c r="F95" s="49">
        <v>10</v>
      </c>
      <c r="G95" s="110">
        <f t="shared" si="21"/>
        <v>0.45454545454545453</v>
      </c>
      <c r="H95" s="45">
        <f t="shared" si="22"/>
        <v>12</v>
      </c>
      <c r="I95" s="49">
        <v>6</v>
      </c>
      <c r="J95" s="87">
        <v>6</v>
      </c>
      <c r="K95" s="88">
        <f t="shared" si="17"/>
        <v>0.5</v>
      </c>
      <c r="L95" s="89">
        <f t="shared" si="18"/>
        <v>-0.4</v>
      </c>
    </row>
    <row r="96" spans="1:12" ht="36" x14ac:dyDescent="0.25">
      <c r="A96" s="7">
        <f t="shared" si="19"/>
        <v>46</v>
      </c>
      <c r="B96" s="14">
        <v>5501</v>
      </c>
      <c r="C96" s="53" t="s">
        <v>166</v>
      </c>
      <c r="D96" s="76">
        <f t="shared" si="20"/>
        <v>4351</v>
      </c>
      <c r="E96" s="77">
        <v>3556</v>
      </c>
      <c r="F96" s="48">
        <v>795</v>
      </c>
      <c r="G96" s="109">
        <f t="shared" si="21"/>
        <v>0.18271661686968513</v>
      </c>
      <c r="H96" s="19">
        <f t="shared" si="22"/>
        <v>2880</v>
      </c>
      <c r="I96" s="48">
        <v>2405</v>
      </c>
      <c r="J96" s="84">
        <v>475</v>
      </c>
      <c r="K96" s="85">
        <f t="shared" si="17"/>
        <v>0.16493055555555555</v>
      </c>
      <c r="L96" s="86">
        <f t="shared" si="18"/>
        <v>-0.40251572327044027</v>
      </c>
    </row>
    <row r="97" spans="1:12" ht="36" x14ac:dyDescent="0.25">
      <c r="A97" s="7">
        <f t="shared" si="19"/>
        <v>47</v>
      </c>
      <c r="B97" s="95">
        <v>3422</v>
      </c>
      <c r="C97" s="53" t="s">
        <v>131</v>
      </c>
      <c r="D97" s="76">
        <f t="shared" si="20"/>
        <v>3411</v>
      </c>
      <c r="E97" s="77">
        <v>1307</v>
      </c>
      <c r="F97" s="48">
        <v>2104</v>
      </c>
      <c r="G97" s="109">
        <f t="shared" si="21"/>
        <v>0.61682790970389911</v>
      </c>
      <c r="H97" s="19">
        <f t="shared" si="22"/>
        <v>2195</v>
      </c>
      <c r="I97" s="48">
        <v>962</v>
      </c>
      <c r="J97" s="84">
        <v>1233</v>
      </c>
      <c r="K97" s="85">
        <f t="shared" si="17"/>
        <v>0.56173120728929382</v>
      </c>
      <c r="L97" s="86">
        <f t="shared" si="18"/>
        <v>-0.41397338403041822</v>
      </c>
    </row>
    <row r="98" spans="1:12" ht="36" x14ac:dyDescent="0.25">
      <c r="A98" s="7">
        <f t="shared" si="19"/>
        <v>48</v>
      </c>
      <c r="B98" s="14">
        <v>5602</v>
      </c>
      <c r="C98" s="53" t="s">
        <v>168</v>
      </c>
      <c r="D98" s="76">
        <f t="shared" si="20"/>
        <v>4649</v>
      </c>
      <c r="E98" s="77">
        <v>3540</v>
      </c>
      <c r="F98" s="48">
        <v>1109</v>
      </c>
      <c r="G98" s="109">
        <f t="shared" si="21"/>
        <v>0.23854592385459239</v>
      </c>
      <c r="H98" s="19">
        <f t="shared" si="22"/>
        <v>3039</v>
      </c>
      <c r="I98" s="48">
        <v>2407</v>
      </c>
      <c r="J98" s="84">
        <v>632</v>
      </c>
      <c r="K98" s="85">
        <f t="shared" si="17"/>
        <v>0.20796314577163541</v>
      </c>
      <c r="L98" s="86">
        <f t="shared" si="18"/>
        <v>-0.43011722272317404</v>
      </c>
    </row>
    <row r="99" spans="1:12" ht="36" x14ac:dyDescent="0.25">
      <c r="A99" s="7">
        <f t="shared" si="19"/>
        <v>49</v>
      </c>
      <c r="B99" s="94">
        <v>3115</v>
      </c>
      <c r="C99" s="53" t="s">
        <v>120</v>
      </c>
      <c r="D99" s="76">
        <f t="shared" si="20"/>
        <v>26</v>
      </c>
      <c r="E99" s="77">
        <v>7</v>
      </c>
      <c r="F99" s="48">
        <v>19</v>
      </c>
      <c r="G99" s="109">
        <f t="shared" si="21"/>
        <v>0.73076923076923073</v>
      </c>
      <c r="H99" s="19">
        <f t="shared" si="22"/>
        <v>24</v>
      </c>
      <c r="I99" s="48">
        <v>14</v>
      </c>
      <c r="J99" s="84">
        <v>10</v>
      </c>
      <c r="K99" s="85">
        <f t="shared" si="17"/>
        <v>0.41666666666666669</v>
      </c>
      <c r="L99" s="86">
        <f t="shared" si="18"/>
        <v>-0.47368421052631576</v>
      </c>
    </row>
    <row r="100" spans="1:12" ht="36" x14ac:dyDescent="0.25">
      <c r="A100" s="15">
        <f t="shared" si="19"/>
        <v>50</v>
      </c>
      <c r="B100" s="99">
        <v>5201</v>
      </c>
      <c r="C100" s="53" t="s">
        <v>159</v>
      </c>
      <c r="D100" s="76">
        <f t="shared" si="20"/>
        <v>4833</v>
      </c>
      <c r="E100" s="77">
        <v>3500</v>
      </c>
      <c r="F100" s="48">
        <v>1333</v>
      </c>
      <c r="G100" s="109">
        <f t="shared" si="21"/>
        <v>0.27581212497413615</v>
      </c>
      <c r="H100" s="19">
        <f t="shared" si="22"/>
        <v>4773</v>
      </c>
      <c r="I100" s="48">
        <v>4106</v>
      </c>
      <c r="J100" s="84">
        <v>667</v>
      </c>
      <c r="K100" s="85">
        <f t="shared" si="17"/>
        <v>0.13974439555834905</v>
      </c>
      <c r="L100" s="86">
        <f t="shared" si="18"/>
        <v>-0.49962490622655664</v>
      </c>
    </row>
    <row r="101" spans="1:12" ht="36" x14ac:dyDescent="0.25">
      <c r="A101" s="16">
        <f t="shared" si="19"/>
        <v>51</v>
      </c>
      <c r="B101" s="12">
        <v>4018</v>
      </c>
      <c r="C101" s="53" t="s">
        <v>137</v>
      </c>
      <c r="D101" s="76">
        <f t="shared" si="20"/>
        <v>118</v>
      </c>
      <c r="E101" s="77">
        <v>50</v>
      </c>
      <c r="F101" s="48">
        <v>68</v>
      </c>
      <c r="G101" s="109">
        <f t="shared" si="21"/>
        <v>0.57627118644067798</v>
      </c>
      <c r="H101" s="19">
        <f t="shared" si="22"/>
        <v>303</v>
      </c>
      <c r="I101" s="48">
        <v>270</v>
      </c>
      <c r="J101" s="84">
        <v>33</v>
      </c>
      <c r="K101" s="85">
        <f t="shared" si="17"/>
        <v>0.10891089108910891</v>
      </c>
      <c r="L101" s="86">
        <f t="shared" si="18"/>
        <v>-0.51470588235294112</v>
      </c>
    </row>
    <row r="102" spans="1:12" ht="36" x14ac:dyDescent="0.25">
      <c r="A102" s="16">
        <f t="shared" si="19"/>
        <v>52</v>
      </c>
      <c r="B102" s="42">
        <v>4004</v>
      </c>
      <c r="C102" s="78" t="s">
        <v>135</v>
      </c>
      <c r="D102" s="79">
        <f t="shared" si="20"/>
        <v>199</v>
      </c>
      <c r="E102" s="80">
        <v>191</v>
      </c>
      <c r="F102" s="49">
        <v>8</v>
      </c>
      <c r="G102" s="110">
        <f t="shared" si="21"/>
        <v>4.0201005025125629E-2</v>
      </c>
      <c r="H102" s="45">
        <f t="shared" si="22"/>
        <v>169</v>
      </c>
      <c r="I102" s="49">
        <v>169</v>
      </c>
      <c r="J102" s="87">
        <v>0</v>
      </c>
      <c r="K102" s="88">
        <f t="shared" si="17"/>
        <v>0</v>
      </c>
      <c r="L102" s="89">
        <f t="shared" si="18"/>
        <v>-1</v>
      </c>
    </row>
    <row r="103" spans="1:12" ht="36" x14ac:dyDescent="0.25">
      <c r="A103" s="15">
        <f t="shared" si="19"/>
        <v>53</v>
      </c>
      <c r="B103" s="100">
        <v>5905</v>
      </c>
      <c r="C103" s="53" t="s">
        <v>179</v>
      </c>
      <c r="D103" s="76">
        <f t="shared" si="20"/>
        <v>19</v>
      </c>
      <c r="E103" s="77">
        <v>1</v>
      </c>
      <c r="F103" s="48">
        <v>18</v>
      </c>
      <c r="G103" s="109">
        <f t="shared" si="21"/>
        <v>0.94736842105263153</v>
      </c>
      <c r="H103" s="19">
        <f t="shared" si="22"/>
        <v>15</v>
      </c>
      <c r="I103" s="48">
        <v>15</v>
      </c>
      <c r="J103" s="84">
        <v>0</v>
      </c>
      <c r="K103" s="85">
        <f t="shared" si="17"/>
        <v>0</v>
      </c>
      <c r="L103" s="86">
        <f t="shared" si="18"/>
        <v>-1</v>
      </c>
    </row>
    <row r="104" spans="1:12" ht="36" x14ac:dyDescent="0.25">
      <c r="A104" s="16">
        <f t="shared" si="19"/>
        <v>54</v>
      </c>
      <c r="B104" s="9">
        <v>6010</v>
      </c>
      <c r="C104" s="78" t="s">
        <v>184</v>
      </c>
      <c r="D104" s="79">
        <f t="shared" si="20"/>
        <v>14</v>
      </c>
      <c r="E104" s="80">
        <v>9</v>
      </c>
      <c r="F104" s="49">
        <v>5</v>
      </c>
      <c r="G104" s="110">
        <f t="shared" si="21"/>
        <v>0.35714285714285715</v>
      </c>
      <c r="H104" s="45">
        <f t="shared" si="22"/>
        <v>0</v>
      </c>
      <c r="I104" s="49">
        <v>0</v>
      </c>
      <c r="J104" s="87">
        <v>0</v>
      </c>
      <c r="K104" s="88">
        <v>0</v>
      </c>
      <c r="L104" s="89">
        <f t="shared" si="18"/>
        <v>-1</v>
      </c>
    </row>
    <row r="105" spans="1:12" ht="36" x14ac:dyDescent="0.25">
      <c r="A105" s="41">
        <f t="shared" si="19"/>
        <v>55</v>
      </c>
      <c r="B105" s="101">
        <v>4051</v>
      </c>
      <c r="C105" s="53" t="s">
        <v>147</v>
      </c>
      <c r="D105" s="102" t="s">
        <v>2</v>
      </c>
      <c r="E105" s="103" t="s">
        <v>2</v>
      </c>
      <c r="F105" s="103" t="s">
        <v>2</v>
      </c>
      <c r="G105" s="111" t="s">
        <v>2</v>
      </c>
      <c r="H105" s="102" t="s">
        <v>2</v>
      </c>
      <c r="I105" s="103" t="s">
        <v>2</v>
      </c>
      <c r="J105" s="103" t="s">
        <v>2</v>
      </c>
      <c r="K105" s="104" t="s">
        <v>2</v>
      </c>
      <c r="L105" s="56"/>
    </row>
    <row r="106" spans="1:12" ht="36" x14ac:dyDescent="0.25">
      <c r="A106" s="17">
        <f t="shared" si="19"/>
        <v>56</v>
      </c>
      <c r="B106" s="9">
        <v>6023</v>
      </c>
      <c r="C106" s="53" t="s">
        <v>190</v>
      </c>
      <c r="D106" s="102" t="s">
        <v>2</v>
      </c>
      <c r="E106" s="103" t="s">
        <v>2</v>
      </c>
      <c r="F106" s="103" t="s">
        <v>2</v>
      </c>
      <c r="G106" s="111" t="s">
        <v>2</v>
      </c>
      <c r="H106" s="102" t="s">
        <v>2</v>
      </c>
      <c r="I106" s="103" t="s">
        <v>2</v>
      </c>
      <c r="J106" s="103" t="s">
        <v>2</v>
      </c>
      <c r="K106" s="104" t="s">
        <v>2</v>
      </c>
      <c r="L106" s="56"/>
    </row>
    <row r="107" spans="1:12" ht="36.75" thickBot="1" x14ac:dyDescent="0.3">
      <c r="A107" s="43">
        <f t="shared" si="19"/>
        <v>57</v>
      </c>
      <c r="B107" s="26">
        <v>9252</v>
      </c>
      <c r="C107" s="54" t="s">
        <v>193</v>
      </c>
      <c r="D107" s="105" t="s">
        <v>2</v>
      </c>
      <c r="E107" s="106" t="s">
        <v>2</v>
      </c>
      <c r="F107" s="106" t="s">
        <v>2</v>
      </c>
      <c r="G107" s="112" t="s">
        <v>2</v>
      </c>
      <c r="H107" s="105" t="s">
        <v>2</v>
      </c>
      <c r="I107" s="106" t="s">
        <v>2</v>
      </c>
      <c r="J107" s="106" t="s">
        <v>2</v>
      </c>
      <c r="K107" s="107" t="s">
        <v>2</v>
      </c>
      <c r="L107" s="91"/>
    </row>
  </sheetData>
  <autoFilter ref="A3:L3">
    <sortState ref="A4:L107">
      <sortCondition descending="1" ref="L3"/>
    </sortState>
  </autoFilter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25" workbookViewId="0">
      <selection activeCell="J9" sqref="J9"/>
    </sheetView>
  </sheetViews>
  <sheetFormatPr defaultRowHeight="12.75" customHeight="1" x14ac:dyDescent="0.2"/>
  <cols>
    <col min="1" max="1" width="9.140625" style="28"/>
    <col min="2" max="2" width="8.28515625" style="115" customWidth="1"/>
    <col min="3" max="3" width="70.85546875" style="28" customWidth="1"/>
    <col min="4" max="4" width="26.5703125" style="28" customWidth="1"/>
    <col min="5" max="5" width="23.28515625" style="28" hidden="1" customWidth="1"/>
    <col min="6" max="6" width="26.5703125" style="28" customWidth="1"/>
    <col min="7" max="7" width="20.28515625" style="28" customWidth="1"/>
    <col min="8" max="259" width="9.140625" style="28"/>
    <col min="260" max="260" width="5.28515625" style="28" customWidth="1"/>
    <col min="261" max="261" width="92.5703125" style="28" customWidth="1"/>
    <col min="262" max="262" width="12.85546875" style="28" customWidth="1"/>
    <col min="263" max="515" width="9.140625" style="28"/>
    <col min="516" max="516" width="5.28515625" style="28" customWidth="1"/>
    <col min="517" max="517" width="92.5703125" style="28" customWidth="1"/>
    <col min="518" max="518" width="12.85546875" style="28" customWidth="1"/>
    <col min="519" max="771" width="9.140625" style="28"/>
    <col min="772" max="772" width="5.28515625" style="28" customWidth="1"/>
    <col min="773" max="773" width="92.5703125" style="28" customWidth="1"/>
    <col min="774" max="774" width="12.85546875" style="28" customWidth="1"/>
    <col min="775" max="1027" width="9.140625" style="28"/>
    <col min="1028" max="1028" width="5.28515625" style="28" customWidth="1"/>
    <col min="1029" max="1029" width="92.5703125" style="28" customWidth="1"/>
    <col min="1030" max="1030" width="12.85546875" style="28" customWidth="1"/>
    <col min="1031" max="1283" width="9.140625" style="28"/>
    <col min="1284" max="1284" width="5.28515625" style="28" customWidth="1"/>
    <col min="1285" max="1285" width="92.5703125" style="28" customWidth="1"/>
    <col min="1286" max="1286" width="12.85546875" style="28" customWidth="1"/>
    <col min="1287" max="1539" width="9.140625" style="28"/>
    <col min="1540" max="1540" width="5.28515625" style="28" customWidth="1"/>
    <col min="1541" max="1541" width="92.5703125" style="28" customWidth="1"/>
    <col min="1542" max="1542" width="12.85546875" style="28" customWidth="1"/>
    <col min="1543" max="1795" width="9.140625" style="28"/>
    <col min="1796" max="1796" width="5.28515625" style="28" customWidth="1"/>
    <col min="1797" max="1797" width="92.5703125" style="28" customWidth="1"/>
    <col min="1798" max="1798" width="12.85546875" style="28" customWidth="1"/>
    <col min="1799" max="2051" width="9.140625" style="28"/>
    <col min="2052" max="2052" width="5.28515625" style="28" customWidth="1"/>
    <col min="2053" max="2053" width="92.5703125" style="28" customWidth="1"/>
    <col min="2054" max="2054" width="12.85546875" style="28" customWidth="1"/>
    <col min="2055" max="2307" width="9.140625" style="28"/>
    <col min="2308" max="2308" width="5.28515625" style="28" customWidth="1"/>
    <col min="2309" max="2309" width="92.5703125" style="28" customWidth="1"/>
    <col min="2310" max="2310" width="12.85546875" style="28" customWidth="1"/>
    <col min="2311" max="2563" width="9.140625" style="28"/>
    <col min="2564" max="2564" width="5.28515625" style="28" customWidth="1"/>
    <col min="2565" max="2565" width="92.5703125" style="28" customWidth="1"/>
    <col min="2566" max="2566" width="12.85546875" style="28" customWidth="1"/>
    <col min="2567" max="2819" width="9.140625" style="28"/>
    <col min="2820" max="2820" width="5.28515625" style="28" customWidth="1"/>
    <col min="2821" max="2821" width="92.5703125" style="28" customWidth="1"/>
    <col min="2822" max="2822" width="12.85546875" style="28" customWidth="1"/>
    <col min="2823" max="3075" width="9.140625" style="28"/>
    <col min="3076" max="3076" width="5.28515625" style="28" customWidth="1"/>
    <col min="3077" max="3077" width="92.5703125" style="28" customWidth="1"/>
    <col min="3078" max="3078" width="12.85546875" style="28" customWidth="1"/>
    <col min="3079" max="3331" width="9.140625" style="28"/>
    <col min="3332" max="3332" width="5.28515625" style="28" customWidth="1"/>
    <col min="3333" max="3333" width="92.5703125" style="28" customWidth="1"/>
    <col min="3334" max="3334" width="12.85546875" style="28" customWidth="1"/>
    <col min="3335" max="3587" width="9.140625" style="28"/>
    <col min="3588" max="3588" width="5.28515625" style="28" customWidth="1"/>
    <col min="3589" max="3589" width="92.5703125" style="28" customWidth="1"/>
    <col min="3590" max="3590" width="12.85546875" style="28" customWidth="1"/>
    <col min="3591" max="3843" width="9.140625" style="28"/>
    <col min="3844" max="3844" width="5.28515625" style="28" customWidth="1"/>
    <col min="3845" max="3845" width="92.5703125" style="28" customWidth="1"/>
    <col min="3846" max="3846" width="12.85546875" style="28" customWidth="1"/>
    <col min="3847" max="4099" width="9.140625" style="28"/>
    <col min="4100" max="4100" width="5.28515625" style="28" customWidth="1"/>
    <col min="4101" max="4101" width="92.5703125" style="28" customWidth="1"/>
    <col min="4102" max="4102" width="12.85546875" style="28" customWidth="1"/>
    <col min="4103" max="4355" width="9.140625" style="28"/>
    <col min="4356" max="4356" width="5.28515625" style="28" customWidth="1"/>
    <col min="4357" max="4357" width="92.5703125" style="28" customWidth="1"/>
    <col min="4358" max="4358" width="12.85546875" style="28" customWidth="1"/>
    <col min="4359" max="4611" width="9.140625" style="28"/>
    <col min="4612" max="4612" width="5.28515625" style="28" customWidth="1"/>
    <col min="4613" max="4613" width="92.5703125" style="28" customWidth="1"/>
    <col min="4614" max="4614" width="12.85546875" style="28" customWidth="1"/>
    <col min="4615" max="4867" width="9.140625" style="28"/>
    <col min="4868" max="4868" width="5.28515625" style="28" customWidth="1"/>
    <col min="4869" max="4869" width="92.5703125" style="28" customWidth="1"/>
    <col min="4870" max="4870" width="12.85546875" style="28" customWidth="1"/>
    <col min="4871" max="5123" width="9.140625" style="28"/>
    <col min="5124" max="5124" width="5.28515625" style="28" customWidth="1"/>
    <col min="5125" max="5125" width="92.5703125" style="28" customWidth="1"/>
    <col min="5126" max="5126" width="12.85546875" style="28" customWidth="1"/>
    <col min="5127" max="5379" width="9.140625" style="28"/>
    <col min="5380" max="5380" width="5.28515625" style="28" customWidth="1"/>
    <col min="5381" max="5381" width="92.5703125" style="28" customWidth="1"/>
    <col min="5382" max="5382" width="12.85546875" style="28" customWidth="1"/>
    <col min="5383" max="5635" width="9.140625" style="28"/>
    <col min="5636" max="5636" width="5.28515625" style="28" customWidth="1"/>
    <col min="5637" max="5637" width="92.5703125" style="28" customWidth="1"/>
    <col min="5638" max="5638" width="12.85546875" style="28" customWidth="1"/>
    <col min="5639" max="5891" width="9.140625" style="28"/>
    <col min="5892" max="5892" width="5.28515625" style="28" customWidth="1"/>
    <col min="5893" max="5893" width="92.5703125" style="28" customWidth="1"/>
    <col min="5894" max="5894" width="12.85546875" style="28" customWidth="1"/>
    <col min="5895" max="6147" width="9.140625" style="28"/>
    <col min="6148" max="6148" width="5.28515625" style="28" customWidth="1"/>
    <col min="6149" max="6149" width="92.5703125" style="28" customWidth="1"/>
    <col min="6150" max="6150" width="12.85546875" style="28" customWidth="1"/>
    <col min="6151" max="6403" width="9.140625" style="28"/>
    <col min="6404" max="6404" width="5.28515625" style="28" customWidth="1"/>
    <col min="6405" max="6405" width="92.5703125" style="28" customWidth="1"/>
    <col min="6406" max="6406" width="12.85546875" style="28" customWidth="1"/>
    <col min="6407" max="6659" width="9.140625" style="28"/>
    <col min="6660" max="6660" width="5.28515625" style="28" customWidth="1"/>
    <col min="6661" max="6661" width="92.5703125" style="28" customWidth="1"/>
    <col min="6662" max="6662" width="12.85546875" style="28" customWidth="1"/>
    <col min="6663" max="6915" width="9.140625" style="28"/>
    <col min="6916" max="6916" width="5.28515625" style="28" customWidth="1"/>
    <col min="6917" max="6917" width="92.5703125" style="28" customWidth="1"/>
    <col min="6918" max="6918" width="12.85546875" style="28" customWidth="1"/>
    <col min="6919" max="7171" width="9.140625" style="28"/>
    <col min="7172" max="7172" width="5.28515625" style="28" customWidth="1"/>
    <col min="7173" max="7173" width="92.5703125" style="28" customWidth="1"/>
    <col min="7174" max="7174" width="12.85546875" style="28" customWidth="1"/>
    <col min="7175" max="7427" width="9.140625" style="28"/>
    <col min="7428" max="7428" width="5.28515625" style="28" customWidth="1"/>
    <col min="7429" max="7429" width="92.5703125" style="28" customWidth="1"/>
    <col min="7430" max="7430" width="12.85546875" style="28" customWidth="1"/>
    <col min="7431" max="7683" width="9.140625" style="28"/>
    <col min="7684" max="7684" width="5.28515625" style="28" customWidth="1"/>
    <col min="7685" max="7685" width="92.5703125" style="28" customWidth="1"/>
    <col min="7686" max="7686" width="12.85546875" style="28" customWidth="1"/>
    <col min="7687" max="7939" width="9.140625" style="28"/>
    <col min="7940" max="7940" width="5.28515625" style="28" customWidth="1"/>
    <col min="7941" max="7941" width="92.5703125" style="28" customWidth="1"/>
    <col min="7942" max="7942" width="12.85546875" style="28" customWidth="1"/>
    <col min="7943" max="8195" width="9.140625" style="28"/>
    <col min="8196" max="8196" width="5.28515625" style="28" customWidth="1"/>
    <col min="8197" max="8197" width="92.5703125" style="28" customWidth="1"/>
    <col min="8198" max="8198" width="12.85546875" style="28" customWidth="1"/>
    <col min="8199" max="8451" width="9.140625" style="28"/>
    <col min="8452" max="8452" width="5.28515625" style="28" customWidth="1"/>
    <col min="8453" max="8453" width="92.5703125" style="28" customWidth="1"/>
    <col min="8454" max="8454" width="12.85546875" style="28" customWidth="1"/>
    <col min="8455" max="8707" width="9.140625" style="28"/>
    <col min="8708" max="8708" width="5.28515625" style="28" customWidth="1"/>
    <col min="8709" max="8709" width="92.5703125" style="28" customWidth="1"/>
    <col min="8710" max="8710" width="12.85546875" style="28" customWidth="1"/>
    <col min="8711" max="8963" width="9.140625" style="28"/>
    <col min="8964" max="8964" width="5.28515625" style="28" customWidth="1"/>
    <col min="8965" max="8965" width="92.5703125" style="28" customWidth="1"/>
    <col min="8966" max="8966" width="12.85546875" style="28" customWidth="1"/>
    <col min="8967" max="9219" width="9.140625" style="28"/>
    <col min="9220" max="9220" width="5.28515625" style="28" customWidth="1"/>
    <col min="9221" max="9221" width="92.5703125" style="28" customWidth="1"/>
    <col min="9222" max="9222" width="12.85546875" style="28" customWidth="1"/>
    <col min="9223" max="9475" width="9.140625" style="28"/>
    <col min="9476" max="9476" width="5.28515625" style="28" customWidth="1"/>
    <col min="9477" max="9477" width="92.5703125" style="28" customWidth="1"/>
    <col min="9478" max="9478" width="12.85546875" style="28" customWidth="1"/>
    <col min="9479" max="9731" width="9.140625" style="28"/>
    <col min="9732" max="9732" width="5.28515625" style="28" customWidth="1"/>
    <col min="9733" max="9733" width="92.5703125" style="28" customWidth="1"/>
    <col min="9734" max="9734" width="12.85546875" style="28" customWidth="1"/>
    <col min="9735" max="9987" width="9.140625" style="28"/>
    <col min="9988" max="9988" width="5.28515625" style="28" customWidth="1"/>
    <col min="9989" max="9989" width="92.5703125" style="28" customWidth="1"/>
    <col min="9990" max="9990" width="12.85546875" style="28" customWidth="1"/>
    <col min="9991" max="10243" width="9.140625" style="28"/>
    <col min="10244" max="10244" width="5.28515625" style="28" customWidth="1"/>
    <col min="10245" max="10245" width="92.5703125" style="28" customWidth="1"/>
    <col min="10246" max="10246" width="12.85546875" style="28" customWidth="1"/>
    <col min="10247" max="10499" width="9.140625" style="28"/>
    <col min="10500" max="10500" width="5.28515625" style="28" customWidth="1"/>
    <col min="10501" max="10501" width="92.5703125" style="28" customWidth="1"/>
    <col min="10502" max="10502" width="12.85546875" style="28" customWidth="1"/>
    <col min="10503" max="10755" width="9.140625" style="28"/>
    <col min="10756" max="10756" width="5.28515625" style="28" customWidth="1"/>
    <col min="10757" max="10757" width="92.5703125" style="28" customWidth="1"/>
    <col min="10758" max="10758" width="12.85546875" style="28" customWidth="1"/>
    <col min="10759" max="11011" width="9.140625" style="28"/>
    <col min="11012" max="11012" width="5.28515625" style="28" customWidth="1"/>
    <col min="11013" max="11013" width="92.5703125" style="28" customWidth="1"/>
    <col min="11014" max="11014" width="12.85546875" style="28" customWidth="1"/>
    <col min="11015" max="11267" width="9.140625" style="28"/>
    <col min="11268" max="11268" width="5.28515625" style="28" customWidth="1"/>
    <col min="11269" max="11269" width="92.5703125" style="28" customWidth="1"/>
    <col min="11270" max="11270" width="12.85546875" style="28" customWidth="1"/>
    <col min="11271" max="11523" width="9.140625" style="28"/>
    <col min="11524" max="11524" width="5.28515625" style="28" customWidth="1"/>
    <col min="11525" max="11525" width="92.5703125" style="28" customWidth="1"/>
    <col min="11526" max="11526" width="12.85546875" style="28" customWidth="1"/>
    <col min="11527" max="11779" width="9.140625" style="28"/>
    <col min="11780" max="11780" width="5.28515625" style="28" customWidth="1"/>
    <col min="11781" max="11781" width="92.5703125" style="28" customWidth="1"/>
    <col min="11782" max="11782" width="12.85546875" style="28" customWidth="1"/>
    <col min="11783" max="12035" width="9.140625" style="28"/>
    <col min="12036" max="12036" width="5.28515625" style="28" customWidth="1"/>
    <col min="12037" max="12037" width="92.5703125" style="28" customWidth="1"/>
    <col min="12038" max="12038" width="12.85546875" style="28" customWidth="1"/>
    <col min="12039" max="12291" width="9.140625" style="28"/>
    <col min="12292" max="12292" width="5.28515625" style="28" customWidth="1"/>
    <col min="12293" max="12293" width="92.5703125" style="28" customWidth="1"/>
    <col min="12294" max="12294" width="12.85546875" style="28" customWidth="1"/>
    <col min="12295" max="12547" width="9.140625" style="28"/>
    <col min="12548" max="12548" width="5.28515625" style="28" customWidth="1"/>
    <col min="12549" max="12549" width="92.5703125" style="28" customWidth="1"/>
    <col min="12550" max="12550" width="12.85546875" style="28" customWidth="1"/>
    <col min="12551" max="12803" width="9.140625" style="28"/>
    <col min="12804" max="12804" width="5.28515625" style="28" customWidth="1"/>
    <col min="12805" max="12805" width="92.5703125" style="28" customWidth="1"/>
    <col min="12806" max="12806" width="12.85546875" style="28" customWidth="1"/>
    <col min="12807" max="13059" width="9.140625" style="28"/>
    <col min="13060" max="13060" width="5.28515625" style="28" customWidth="1"/>
    <col min="13061" max="13061" width="92.5703125" style="28" customWidth="1"/>
    <col min="13062" max="13062" width="12.85546875" style="28" customWidth="1"/>
    <col min="13063" max="13315" width="9.140625" style="28"/>
    <col min="13316" max="13316" width="5.28515625" style="28" customWidth="1"/>
    <col min="13317" max="13317" width="92.5703125" style="28" customWidth="1"/>
    <col min="13318" max="13318" width="12.85546875" style="28" customWidth="1"/>
    <col min="13319" max="13571" width="9.140625" style="28"/>
    <col min="13572" max="13572" width="5.28515625" style="28" customWidth="1"/>
    <col min="13573" max="13573" width="92.5703125" style="28" customWidth="1"/>
    <col min="13574" max="13574" width="12.85546875" style="28" customWidth="1"/>
    <col min="13575" max="13827" width="9.140625" style="28"/>
    <col min="13828" max="13828" width="5.28515625" style="28" customWidth="1"/>
    <col min="13829" max="13829" width="92.5703125" style="28" customWidth="1"/>
    <col min="13830" max="13830" width="12.85546875" style="28" customWidth="1"/>
    <col min="13831" max="14083" width="9.140625" style="28"/>
    <col min="14084" max="14084" width="5.28515625" style="28" customWidth="1"/>
    <col min="14085" max="14085" width="92.5703125" style="28" customWidth="1"/>
    <col min="14086" max="14086" width="12.85546875" style="28" customWidth="1"/>
    <col min="14087" max="14339" width="9.140625" style="28"/>
    <col min="14340" max="14340" width="5.28515625" style="28" customWidth="1"/>
    <col min="14341" max="14341" width="92.5703125" style="28" customWidth="1"/>
    <col min="14342" max="14342" width="12.85546875" style="28" customWidth="1"/>
    <col min="14343" max="14595" width="9.140625" style="28"/>
    <col min="14596" max="14596" width="5.28515625" style="28" customWidth="1"/>
    <col min="14597" max="14597" width="92.5703125" style="28" customWidth="1"/>
    <col min="14598" max="14598" width="12.85546875" style="28" customWidth="1"/>
    <col min="14599" max="14851" width="9.140625" style="28"/>
    <col min="14852" max="14852" width="5.28515625" style="28" customWidth="1"/>
    <col min="14853" max="14853" width="92.5703125" style="28" customWidth="1"/>
    <col min="14854" max="14854" width="12.85546875" style="28" customWidth="1"/>
    <col min="14855" max="15107" width="9.140625" style="28"/>
    <col min="15108" max="15108" width="5.28515625" style="28" customWidth="1"/>
    <col min="15109" max="15109" width="92.5703125" style="28" customWidth="1"/>
    <col min="15110" max="15110" width="12.85546875" style="28" customWidth="1"/>
    <col min="15111" max="15363" width="9.140625" style="28"/>
    <col min="15364" max="15364" width="5.28515625" style="28" customWidth="1"/>
    <col min="15365" max="15365" width="92.5703125" style="28" customWidth="1"/>
    <col min="15366" max="15366" width="12.85546875" style="28" customWidth="1"/>
    <col min="15367" max="15619" width="9.140625" style="28"/>
    <col min="15620" max="15620" width="5.28515625" style="28" customWidth="1"/>
    <col min="15621" max="15621" width="92.5703125" style="28" customWidth="1"/>
    <col min="15622" max="15622" width="12.85546875" style="28" customWidth="1"/>
    <col min="15623" max="15875" width="9.140625" style="28"/>
    <col min="15876" max="15876" width="5.28515625" style="28" customWidth="1"/>
    <col min="15877" max="15877" width="92.5703125" style="28" customWidth="1"/>
    <col min="15878" max="15878" width="12.85546875" style="28" customWidth="1"/>
    <col min="15879" max="16131" width="9.140625" style="28"/>
    <col min="16132" max="16132" width="5.28515625" style="28" customWidth="1"/>
    <col min="16133" max="16133" width="92.5703125" style="28" customWidth="1"/>
    <col min="16134" max="16134" width="12.85546875" style="28" customWidth="1"/>
    <col min="16135" max="16384" width="9.140625" style="28"/>
  </cols>
  <sheetData>
    <row r="1" spans="1:7" ht="17.25" customHeight="1" thickBot="1" x14ac:dyDescent="0.25">
      <c r="A1" s="124"/>
      <c r="B1" s="124"/>
      <c r="C1" s="124"/>
      <c r="D1" s="124"/>
      <c r="E1" s="124"/>
      <c r="F1" s="124"/>
    </row>
    <row r="2" spans="1:7" ht="88.5" customHeight="1" thickBot="1" x14ac:dyDescent="0.25">
      <c r="A2" s="1" t="s">
        <v>83</v>
      </c>
      <c r="B2" s="2" t="s">
        <v>6</v>
      </c>
      <c r="C2" s="2" t="s">
        <v>7</v>
      </c>
      <c r="D2" s="2" t="s">
        <v>205</v>
      </c>
      <c r="E2" s="2" t="s">
        <v>84</v>
      </c>
      <c r="F2" s="2" t="s">
        <v>206</v>
      </c>
      <c r="G2" s="34" t="s">
        <v>5</v>
      </c>
    </row>
    <row r="3" spans="1:7" ht="12.75" customHeight="1" thickBot="1" x14ac:dyDescent="0.25">
      <c r="A3" s="116"/>
      <c r="B3" s="117"/>
      <c r="C3" s="117"/>
      <c r="D3" s="117"/>
      <c r="E3" s="117"/>
      <c r="F3" s="117"/>
      <c r="G3" s="118"/>
    </row>
    <row r="4" spans="1:7" ht="12.75" customHeight="1" x14ac:dyDescent="0.2">
      <c r="A4" s="37">
        <f>A3+1</f>
        <v>1</v>
      </c>
      <c r="B4" s="113">
        <v>1102</v>
      </c>
      <c r="C4" s="119" t="s">
        <v>17</v>
      </c>
      <c r="D4" s="39">
        <v>1</v>
      </c>
      <c r="E4" s="38">
        <v>1</v>
      </c>
      <c r="F4" s="38">
        <f>E4-D4</f>
        <v>0</v>
      </c>
      <c r="G4" s="47">
        <f>(F4-D4)/D4</f>
        <v>-1</v>
      </c>
    </row>
    <row r="5" spans="1:7" ht="12.75" customHeight="1" x14ac:dyDescent="0.2">
      <c r="A5" s="29">
        <f>A4+1</f>
        <v>2</v>
      </c>
      <c r="B5" s="114">
        <v>4054</v>
      </c>
      <c r="C5" s="120" t="s">
        <v>47</v>
      </c>
      <c r="D5" s="40">
        <v>1</v>
      </c>
      <c r="E5" s="36">
        <v>1</v>
      </c>
      <c r="F5" s="38">
        <f>E5-D5</f>
        <v>0</v>
      </c>
      <c r="G5" s="47">
        <f>(F5-D5)/D5</f>
        <v>-1</v>
      </c>
    </row>
    <row r="6" spans="1:7" ht="28.5" customHeight="1" x14ac:dyDescent="0.2">
      <c r="A6" s="29">
        <f>A5+1</f>
        <v>3</v>
      </c>
      <c r="B6" s="114">
        <v>5025</v>
      </c>
      <c r="C6" s="120" t="s">
        <v>54</v>
      </c>
      <c r="D6" s="40">
        <v>1</v>
      </c>
      <c r="E6" s="36">
        <v>1</v>
      </c>
      <c r="F6" s="38">
        <f>E6-D6</f>
        <v>0</v>
      </c>
      <c r="G6" s="47">
        <f>(F6-D6)/D6</f>
        <v>-1</v>
      </c>
    </row>
    <row r="7" spans="1:7" ht="12.75" customHeight="1" x14ac:dyDescent="0.2">
      <c r="A7" s="29">
        <f>A6+1</f>
        <v>4</v>
      </c>
      <c r="B7" s="114">
        <v>5905</v>
      </c>
      <c r="C7" s="120" t="s">
        <v>69</v>
      </c>
      <c r="D7" s="40">
        <v>1</v>
      </c>
      <c r="E7" s="36">
        <v>1</v>
      </c>
      <c r="F7" s="38">
        <f>E7-D7</f>
        <v>0</v>
      </c>
      <c r="G7" s="47">
        <f>(F7-D7)/D7</f>
        <v>-1</v>
      </c>
    </row>
    <row r="8" spans="1:7" ht="12.75" customHeight="1" x14ac:dyDescent="0.2">
      <c r="A8" s="29">
        <f>A7+1</f>
        <v>5</v>
      </c>
      <c r="B8" s="114">
        <v>9495</v>
      </c>
      <c r="C8" s="120" t="s">
        <v>79</v>
      </c>
      <c r="D8" s="40">
        <v>1</v>
      </c>
      <c r="E8" s="36">
        <v>1</v>
      </c>
      <c r="F8" s="38">
        <f>E8-D8</f>
        <v>0</v>
      </c>
      <c r="G8" s="47">
        <f>(F8-D8)/D8</f>
        <v>-1</v>
      </c>
    </row>
    <row r="9" spans="1:7" ht="12.75" customHeight="1" x14ac:dyDescent="0.2">
      <c r="A9" s="29">
        <f>A8+1</f>
        <v>6</v>
      </c>
      <c r="B9" s="114">
        <v>5602</v>
      </c>
      <c r="C9" s="120" t="s">
        <v>62</v>
      </c>
      <c r="D9" s="40">
        <v>11</v>
      </c>
      <c r="E9" s="36">
        <v>20</v>
      </c>
      <c r="F9" s="38">
        <f>E9-D9</f>
        <v>9</v>
      </c>
      <c r="G9" s="47">
        <f>(F9-D9)/D9</f>
        <v>-0.18181818181818182</v>
      </c>
    </row>
    <row r="10" spans="1:7" ht="12.75" customHeight="1" x14ac:dyDescent="0.2">
      <c r="A10" s="29">
        <f>A9+1</f>
        <v>7</v>
      </c>
      <c r="B10" s="114">
        <v>802</v>
      </c>
      <c r="C10" s="120" t="s">
        <v>14</v>
      </c>
      <c r="D10" s="40">
        <v>8</v>
      </c>
      <c r="E10" s="36">
        <v>15</v>
      </c>
      <c r="F10" s="38">
        <f>E10-D10</f>
        <v>7</v>
      </c>
      <c r="G10" s="47">
        <f>(F10-D10)/D10</f>
        <v>-0.125</v>
      </c>
    </row>
    <row r="11" spans="1:7" ht="12.75" customHeight="1" x14ac:dyDescent="0.2">
      <c r="A11" s="29">
        <f>A10+1</f>
        <v>8</v>
      </c>
      <c r="B11" s="114">
        <v>2502</v>
      </c>
      <c r="C11" s="120" t="s">
        <v>28</v>
      </c>
      <c r="D11" s="40">
        <v>11</v>
      </c>
      <c r="E11" s="36">
        <v>21</v>
      </c>
      <c r="F11" s="38">
        <f>E11-D11</f>
        <v>10</v>
      </c>
      <c r="G11" s="47">
        <f>(F11-D11)/D11</f>
        <v>-9.0909090909090912E-2</v>
      </c>
    </row>
    <row r="12" spans="1:7" ht="12.75" customHeight="1" x14ac:dyDescent="0.2">
      <c r="A12" s="29">
        <f>A11+1</f>
        <v>9</v>
      </c>
      <c r="B12" s="114">
        <v>6025</v>
      </c>
      <c r="C12" s="120" t="s">
        <v>74</v>
      </c>
      <c r="D12" s="40">
        <v>1</v>
      </c>
      <c r="E12" s="36">
        <v>2</v>
      </c>
      <c r="F12" s="38">
        <f>E12-D12</f>
        <v>1</v>
      </c>
      <c r="G12" s="47">
        <f>(F12-D12)/D12</f>
        <v>0</v>
      </c>
    </row>
    <row r="13" spans="1:7" ht="12.75" customHeight="1" x14ac:dyDescent="0.2">
      <c r="A13" s="29">
        <f>A12+1</f>
        <v>10</v>
      </c>
      <c r="B13" s="114">
        <v>3115</v>
      </c>
      <c r="C13" s="120" t="s">
        <v>33</v>
      </c>
      <c r="D13" s="40">
        <v>0</v>
      </c>
      <c r="E13" s="36">
        <v>1</v>
      </c>
      <c r="F13" s="38">
        <f>E13-D13</f>
        <v>1</v>
      </c>
      <c r="G13" s="47">
        <v>0.01</v>
      </c>
    </row>
    <row r="14" spans="1:7" ht="12.75" customHeight="1" x14ac:dyDescent="0.2">
      <c r="A14" s="29">
        <f>A13+1</f>
        <v>11</v>
      </c>
      <c r="B14" s="114">
        <v>4048</v>
      </c>
      <c r="C14" s="120" t="s">
        <v>46</v>
      </c>
      <c r="D14" s="40">
        <v>0</v>
      </c>
      <c r="E14" s="36">
        <v>1</v>
      </c>
      <c r="F14" s="38">
        <f>E14-D14</f>
        <v>1</v>
      </c>
      <c r="G14" s="47">
        <v>0.01</v>
      </c>
    </row>
    <row r="15" spans="1:7" ht="12.75" customHeight="1" x14ac:dyDescent="0.2">
      <c r="A15" s="29">
        <f>A14+1</f>
        <v>12</v>
      </c>
      <c r="B15" s="114">
        <v>5003</v>
      </c>
      <c r="C15" s="120" t="s">
        <v>52</v>
      </c>
      <c r="D15" s="40">
        <v>0</v>
      </c>
      <c r="E15" s="36">
        <v>1</v>
      </c>
      <c r="F15" s="38">
        <f>E15-D15</f>
        <v>1</v>
      </c>
      <c r="G15" s="47">
        <v>0.01</v>
      </c>
    </row>
    <row r="16" spans="1:7" ht="12.75" customHeight="1" x14ac:dyDescent="0.2">
      <c r="A16" s="29">
        <f>A15+1</f>
        <v>13</v>
      </c>
      <c r="B16" s="114">
        <v>9011</v>
      </c>
      <c r="C16" s="120" t="s">
        <v>76</v>
      </c>
      <c r="D16" s="40">
        <v>0</v>
      </c>
      <c r="E16" s="36">
        <v>1</v>
      </c>
      <c r="F16" s="38">
        <f>E16-D16</f>
        <v>1</v>
      </c>
      <c r="G16" s="47">
        <v>0.01</v>
      </c>
    </row>
    <row r="17" spans="1:7" ht="12.75" customHeight="1" x14ac:dyDescent="0.2">
      <c r="A17" s="29">
        <f>A16+1</f>
        <v>14</v>
      </c>
      <c r="B17" s="114">
        <v>5002</v>
      </c>
      <c r="C17" s="120" t="s">
        <v>51</v>
      </c>
      <c r="D17" s="40">
        <v>0</v>
      </c>
      <c r="E17" s="36">
        <v>2</v>
      </c>
      <c r="F17" s="38">
        <f>E17-D17</f>
        <v>2</v>
      </c>
      <c r="G17" s="47">
        <v>0.02</v>
      </c>
    </row>
    <row r="18" spans="1:7" ht="12.75" customHeight="1" x14ac:dyDescent="0.2">
      <c r="A18" s="29">
        <f>A17+1</f>
        <v>15</v>
      </c>
      <c r="B18" s="114">
        <v>1002</v>
      </c>
      <c r="C18" s="120" t="s">
        <v>16</v>
      </c>
      <c r="D18" s="40">
        <v>0</v>
      </c>
      <c r="E18" s="36">
        <v>3</v>
      </c>
      <c r="F18" s="38">
        <f>E18-D18</f>
        <v>3</v>
      </c>
      <c r="G18" s="47">
        <v>0.03</v>
      </c>
    </row>
    <row r="19" spans="1:7" ht="12.75" customHeight="1" x14ac:dyDescent="0.2">
      <c r="A19" s="29">
        <f>A18+1</f>
        <v>16</v>
      </c>
      <c r="B19" s="114">
        <v>4023</v>
      </c>
      <c r="C19" s="120" t="s">
        <v>43</v>
      </c>
      <c r="D19" s="40">
        <v>0</v>
      </c>
      <c r="E19" s="36">
        <v>3</v>
      </c>
      <c r="F19" s="38">
        <f>E19-D19</f>
        <v>3</v>
      </c>
      <c r="G19" s="47">
        <v>0.03</v>
      </c>
    </row>
    <row r="20" spans="1:7" ht="12.75" customHeight="1" x14ac:dyDescent="0.2">
      <c r="A20" s="29">
        <f>A19+1</f>
        <v>17</v>
      </c>
      <c r="B20" s="114">
        <v>6004</v>
      </c>
      <c r="C20" s="120" t="s">
        <v>70</v>
      </c>
      <c r="D20" s="40">
        <v>0</v>
      </c>
      <c r="E20" s="36">
        <v>3</v>
      </c>
      <c r="F20" s="38">
        <f>E20-D20</f>
        <v>3</v>
      </c>
      <c r="G20" s="47">
        <v>0.03</v>
      </c>
    </row>
    <row r="21" spans="1:7" ht="12.75" customHeight="1" x14ac:dyDescent="0.2">
      <c r="A21" s="29">
        <f>A20+1</f>
        <v>18</v>
      </c>
      <c r="B21" s="114">
        <v>9301</v>
      </c>
      <c r="C21" s="120" t="s">
        <v>77</v>
      </c>
      <c r="D21" s="40">
        <v>0</v>
      </c>
      <c r="E21" s="36">
        <v>3</v>
      </c>
      <c r="F21" s="38">
        <f>E21-D21</f>
        <v>3</v>
      </c>
      <c r="G21" s="47">
        <v>0.03</v>
      </c>
    </row>
    <row r="22" spans="1:7" ht="12.75" customHeight="1" x14ac:dyDescent="0.2">
      <c r="A22" s="29">
        <f>A21+1</f>
        <v>19</v>
      </c>
      <c r="B22" s="114">
        <v>3422</v>
      </c>
      <c r="C22" s="120" t="s">
        <v>39</v>
      </c>
      <c r="D22" s="40">
        <v>0</v>
      </c>
      <c r="E22" s="36">
        <v>5</v>
      </c>
      <c r="F22" s="38">
        <f>E22-D22</f>
        <v>5</v>
      </c>
      <c r="G22" s="47">
        <v>0.05</v>
      </c>
    </row>
    <row r="23" spans="1:7" ht="24.75" customHeight="1" x14ac:dyDescent="0.2">
      <c r="A23" s="29">
        <f>A22+1</f>
        <v>20</v>
      </c>
      <c r="B23" s="114">
        <v>5702</v>
      </c>
      <c r="C23" s="120" t="s">
        <v>63</v>
      </c>
      <c r="D23" s="40">
        <v>0</v>
      </c>
      <c r="E23" s="36">
        <v>6</v>
      </c>
      <c r="F23" s="38">
        <f>E23-D23</f>
        <v>6</v>
      </c>
      <c r="G23" s="47">
        <v>0.06</v>
      </c>
    </row>
    <row r="24" spans="1:7" ht="12.75" customHeight="1" x14ac:dyDescent="0.2">
      <c r="A24" s="29">
        <f>A23+1</f>
        <v>21</v>
      </c>
      <c r="B24" s="114">
        <v>2602</v>
      </c>
      <c r="C24" s="120" t="s">
        <v>29</v>
      </c>
      <c r="D24" s="40">
        <v>0</v>
      </c>
      <c r="E24" s="36">
        <v>9</v>
      </c>
      <c r="F24" s="38">
        <f>E24-D24</f>
        <v>9</v>
      </c>
      <c r="G24" s="47">
        <v>0.09</v>
      </c>
    </row>
    <row r="25" spans="1:7" ht="12.75" customHeight="1" x14ac:dyDescent="0.2">
      <c r="A25" s="29">
        <f>A24+1</f>
        <v>22</v>
      </c>
      <c r="B25" s="114">
        <v>3102</v>
      </c>
      <c r="C25" s="120" t="s">
        <v>32</v>
      </c>
      <c r="D25" s="40">
        <v>0</v>
      </c>
      <c r="E25" s="36">
        <v>10</v>
      </c>
      <c r="F25" s="38">
        <f>E25-D25</f>
        <v>10</v>
      </c>
      <c r="G25" s="47">
        <v>0.1</v>
      </c>
    </row>
    <row r="26" spans="1:7" ht="12.75" customHeight="1" x14ac:dyDescent="0.2">
      <c r="A26" s="29">
        <f>A25+1</f>
        <v>23</v>
      </c>
      <c r="B26" s="114">
        <v>3409</v>
      </c>
      <c r="C26" s="120" t="s">
        <v>36</v>
      </c>
      <c r="D26" s="40">
        <v>18</v>
      </c>
      <c r="E26" s="36">
        <v>38</v>
      </c>
      <c r="F26" s="38">
        <f>E26-D26</f>
        <v>20</v>
      </c>
      <c r="G26" s="47">
        <f>(F26-D26)/D26</f>
        <v>0.1111111111111111</v>
      </c>
    </row>
    <row r="27" spans="1:7" ht="12.75" customHeight="1" x14ac:dyDescent="0.2">
      <c r="A27" s="29">
        <f>A26+1</f>
        <v>24</v>
      </c>
      <c r="B27" s="114">
        <v>3408</v>
      </c>
      <c r="C27" s="120" t="s">
        <v>35</v>
      </c>
      <c r="D27" s="40">
        <v>17</v>
      </c>
      <c r="E27" s="36">
        <v>36</v>
      </c>
      <c r="F27" s="38">
        <f>E27-D27</f>
        <v>19</v>
      </c>
      <c r="G27" s="47">
        <f>(F27-D27)/D27</f>
        <v>0.11764705882352941</v>
      </c>
    </row>
    <row r="28" spans="1:7" ht="12.75" customHeight="1" x14ac:dyDescent="0.2">
      <c r="A28" s="29">
        <f>A27+1</f>
        <v>25</v>
      </c>
      <c r="B28" s="114">
        <v>1402</v>
      </c>
      <c r="C28" s="120" t="s">
        <v>20</v>
      </c>
      <c r="D28" s="40">
        <v>0</v>
      </c>
      <c r="E28" s="36">
        <v>21</v>
      </c>
      <c r="F28" s="38">
        <f>E28-D28</f>
        <v>21</v>
      </c>
      <c r="G28" s="47">
        <v>0.21</v>
      </c>
    </row>
    <row r="29" spans="1:7" ht="12.75" customHeight="1" x14ac:dyDescent="0.2">
      <c r="A29" s="29">
        <f>A28+1</f>
        <v>26</v>
      </c>
      <c r="B29" s="114">
        <v>902</v>
      </c>
      <c r="C29" s="120" t="s">
        <v>15</v>
      </c>
      <c r="D29" s="40">
        <v>34</v>
      </c>
      <c r="E29" s="36">
        <v>77</v>
      </c>
      <c r="F29" s="38">
        <f>E29-D29</f>
        <v>43</v>
      </c>
      <c r="G29" s="47">
        <f>(F29-D29)/D29</f>
        <v>0.26470588235294118</v>
      </c>
    </row>
    <row r="30" spans="1:7" ht="12.75" customHeight="1" x14ac:dyDescent="0.2">
      <c r="A30" s="29">
        <f>A29+1</f>
        <v>27</v>
      </c>
      <c r="B30" s="114">
        <v>602</v>
      </c>
      <c r="C30" s="120" t="s">
        <v>12</v>
      </c>
      <c r="D30" s="40">
        <v>7</v>
      </c>
      <c r="E30" s="36">
        <v>16</v>
      </c>
      <c r="F30" s="38">
        <f>E30-D30</f>
        <v>9</v>
      </c>
      <c r="G30" s="47">
        <f>(F30-D30)/D30</f>
        <v>0.2857142857142857</v>
      </c>
    </row>
    <row r="31" spans="1:7" ht="12.75" customHeight="1" x14ac:dyDescent="0.2">
      <c r="A31" s="29">
        <f>A30+1</f>
        <v>28</v>
      </c>
      <c r="B31" s="114">
        <v>502</v>
      </c>
      <c r="C31" s="120" t="s">
        <v>11</v>
      </c>
      <c r="D31" s="40">
        <v>10</v>
      </c>
      <c r="E31" s="36">
        <v>24</v>
      </c>
      <c r="F31" s="38">
        <f>E31-D31</f>
        <v>14</v>
      </c>
      <c r="G31" s="47">
        <f>(F31-D31)/D31</f>
        <v>0.4</v>
      </c>
    </row>
    <row r="32" spans="1:7" ht="12.75" customHeight="1" x14ac:dyDescent="0.2">
      <c r="A32" s="29">
        <f>A31+1</f>
        <v>29</v>
      </c>
      <c r="B32" s="114">
        <v>2402</v>
      </c>
      <c r="C32" s="120" t="s">
        <v>27</v>
      </c>
      <c r="D32" s="40">
        <v>5</v>
      </c>
      <c r="E32" s="36">
        <v>12</v>
      </c>
      <c r="F32" s="38">
        <f>E32-D32</f>
        <v>7</v>
      </c>
      <c r="G32" s="47">
        <f>(F32-D32)/D32</f>
        <v>0.4</v>
      </c>
    </row>
    <row r="33" spans="1:7" ht="12.75" customHeight="1" x14ac:dyDescent="0.2">
      <c r="A33" s="29">
        <f>A32+1</f>
        <v>30</v>
      </c>
      <c r="B33" s="114">
        <v>2702</v>
      </c>
      <c r="C33" s="120" t="s">
        <v>30</v>
      </c>
      <c r="D33" s="40">
        <v>4</v>
      </c>
      <c r="E33" s="36">
        <v>10</v>
      </c>
      <c r="F33" s="38">
        <f>E33-D33</f>
        <v>6</v>
      </c>
      <c r="G33" s="47">
        <f>(F33-D33)/D33</f>
        <v>0.5</v>
      </c>
    </row>
    <row r="34" spans="1:7" ht="12.75" customHeight="1" x14ac:dyDescent="0.2">
      <c r="A34" s="29">
        <f>A33+1</f>
        <v>31</v>
      </c>
      <c r="B34" s="114">
        <v>2102</v>
      </c>
      <c r="C34" s="120" t="s">
        <v>25</v>
      </c>
      <c r="D34" s="40">
        <v>11</v>
      </c>
      <c r="E34" s="36">
        <v>29</v>
      </c>
      <c r="F34" s="38">
        <f>E34-D34</f>
        <v>18</v>
      </c>
      <c r="G34" s="47">
        <f>(F34-D34)/D34</f>
        <v>0.63636363636363635</v>
      </c>
    </row>
    <row r="35" spans="1:7" ht="12.75" customHeight="1" x14ac:dyDescent="0.2">
      <c r="A35" s="29">
        <v>1</v>
      </c>
      <c r="B35" s="114">
        <v>202</v>
      </c>
      <c r="C35" s="120" t="s">
        <v>8</v>
      </c>
      <c r="D35" s="40">
        <v>20</v>
      </c>
      <c r="E35" s="36">
        <v>53</v>
      </c>
      <c r="F35" s="38">
        <f>E35-D35</f>
        <v>33</v>
      </c>
      <c r="G35" s="47">
        <f>(F35-D35)/D35</f>
        <v>0.65</v>
      </c>
    </row>
    <row r="36" spans="1:7" ht="12.75" customHeight="1" x14ac:dyDescent="0.2">
      <c r="A36" s="29">
        <f>A35+1</f>
        <v>2</v>
      </c>
      <c r="B36" s="114">
        <v>5306</v>
      </c>
      <c r="C36" s="120" t="s">
        <v>58</v>
      </c>
      <c r="D36" s="40">
        <v>19</v>
      </c>
      <c r="E36" s="36">
        <v>55</v>
      </c>
      <c r="F36" s="38">
        <f>E36-D36</f>
        <v>36</v>
      </c>
      <c r="G36" s="47">
        <f>(F36-D36)/D36</f>
        <v>0.89473684210526316</v>
      </c>
    </row>
    <row r="37" spans="1:7" ht="12.75" customHeight="1" x14ac:dyDescent="0.2">
      <c r="A37" s="29">
        <f>A36+1</f>
        <v>3</v>
      </c>
      <c r="B37" s="114">
        <v>4024</v>
      </c>
      <c r="C37" s="120" t="s">
        <v>44</v>
      </c>
      <c r="D37" s="40">
        <v>48</v>
      </c>
      <c r="E37" s="36">
        <v>143</v>
      </c>
      <c r="F37" s="38">
        <f>E37-D37</f>
        <v>95</v>
      </c>
      <c r="G37" s="47">
        <f>(F37-D37)/D37</f>
        <v>0.97916666666666663</v>
      </c>
    </row>
    <row r="38" spans="1:7" ht="12.75" customHeight="1" x14ac:dyDescent="0.2">
      <c r="A38" s="29">
        <f>A37+1</f>
        <v>4</v>
      </c>
      <c r="B38" s="114">
        <v>3302</v>
      </c>
      <c r="C38" s="120" t="s">
        <v>34</v>
      </c>
      <c r="D38" s="40">
        <v>2</v>
      </c>
      <c r="E38" s="36">
        <v>6</v>
      </c>
      <c r="F38" s="38">
        <f>E38-D38</f>
        <v>4</v>
      </c>
      <c r="G38" s="47">
        <f>(F38-D38)/D38</f>
        <v>1</v>
      </c>
    </row>
    <row r="39" spans="1:7" ht="12.75" customHeight="1" x14ac:dyDescent="0.2">
      <c r="A39" s="29">
        <f>A38+1</f>
        <v>5</v>
      </c>
      <c r="B39" s="114">
        <v>3414</v>
      </c>
      <c r="C39" s="120" t="s">
        <v>37</v>
      </c>
      <c r="D39" s="40">
        <v>3</v>
      </c>
      <c r="E39" s="36">
        <v>9</v>
      </c>
      <c r="F39" s="38">
        <f>E39-D39</f>
        <v>6</v>
      </c>
      <c r="G39" s="47">
        <f>(F39-D39)/D39</f>
        <v>1</v>
      </c>
    </row>
    <row r="40" spans="1:7" ht="24.75" customHeight="1" x14ac:dyDescent="0.2">
      <c r="A40" s="29">
        <f>A39+1</f>
        <v>6</v>
      </c>
      <c r="B40" s="114">
        <v>9401</v>
      </c>
      <c r="C40" s="120" t="s">
        <v>78</v>
      </c>
      <c r="D40" s="40">
        <v>1</v>
      </c>
      <c r="E40" s="36">
        <v>3</v>
      </c>
      <c r="F40" s="38">
        <f>E40-D40</f>
        <v>2</v>
      </c>
      <c r="G40" s="47">
        <f>(F40-D40)/D40</f>
        <v>1</v>
      </c>
    </row>
    <row r="41" spans="1:7" ht="12.75" customHeight="1" x14ac:dyDescent="0.2">
      <c r="A41" s="29">
        <f>A40+1</f>
        <v>7</v>
      </c>
      <c r="B41" s="114">
        <v>9604</v>
      </c>
      <c r="C41" s="120" t="s">
        <v>80</v>
      </c>
      <c r="D41" s="40">
        <v>1</v>
      </c>
      <c r="E41" s="36">
        <v>3</v>
      </c>
      <c r="F41" s="38">
        <f>E41-D41</f>
        <v>2</v>
      </c>
      <c r="G41" s="47">
        <f>(F41-D41)/D41</f>
        <v>1</v>
      </c>
    </row>
    <row r="42" spans="1:7" ht="12.75" customHeight="1" x14ac:dyDescent="0.2">
      <c r="A42" s="29">
        <f>A41+1</f>
        <v>8</v>
      </c>
      <c r="B42" s="114">
        <v>5715</v>
      </c>
      <c r="C42" s="120" t="s">
        <v>65</v>
      </c>
      <c r="D42" s="40">
        <v>23</v>
      </c>
      <c r="E42" s="36">
        <v>71</v>
      </c>
      <c r="F42" s="38">
        <f>E42-D42</f>
        <v>48</v>
      </c>
      <c r="G42" s="47">
        <f>(F42-D42)/D42</f>
        <v>1.0869565217391304</v>
      </c>
    </row>
    <row r="43" spans="1:7" ht="12.75" customHeight="1" x14ac:dyDescent="0.2">
      <c r="A43" s="29">
        <f>A42+1</f>
        <v>9</v>
      </c>
      <c r="B43" s="114">
        <v>5202</v>
      </c>
      <c r="C43" s="120" t="s">
        <v>56</v>
      </c>
      <c r="D43" s="40">
        <v>21</v>
      </c>
      <c r="E43" s="36">
        <v>65</v>
      </c>
      <c r="F43" s="38">
        <f>E43-D43</f>
        <v>44</v>
      </c>
      <c r="G43" s="47">
        <f>(F43-D43)/D43</f>
        <v>1.0952380952380953</v>
      </c>
    </row>
    <row r="44" spans="1:7" ht="30.75" customHeight="1" x14ac:dyDescent="0.2">
      <c r="A44" s="29">
        <f>A43+1</f>
        <v>10</v>
      </c>
      <c r="B44" s="114">
        <v>5716</v>
      </c>
      <c r="C44" s="120" t="s">
        <v>66</v>
      </c>
      <c r="D44" s="40">
        <v>6</v>
      </c>
      <c r="E44" s="36">
        <v>19</v>
      </c>
      <c r="F44" s="38">
        <f>E44-D44</f>
        <v>13</v>
      </c>
      <c r="G44" s="47">
        <f>(F44-D44)/D44</f>
        <v>1.1666666666666667</v>
      </c>
    </row>
    <row r="45" spans="1:7" ht="12.75" customHeight="1" x14ac:dyDescent="0.2">
      <c r="A45" s="29">
        <f>A44+1</f>
        <v>11</v>
      </c>
      <c r="B45" s="114">
        <v>3501</v>
      </c>
      <c r="C45" s="120" t="s">
        <v>40</v>
      </c>
      <c r="D45" s="40">
        <v>24</v>
      </c>
      <c r="E45" s="36">
        <v>79</v>
      </c>
      <c r="F45" s="38">
        <f>E45-D45</f>
        <v>55</v>
      </c>
      <c r="G45" s="47">
        <f>(F45-D45)/D45</f>
        <v>1.2916666666666667</v>
      </c>
    </row>
    <row r="46" spans="1:7" ht="12.75" customHeight="1" x14ac:dyDescent="0.2">
      <c r="A46" s="29">
        <f>A45+1</f>
        <v>12</v>
      </c>
      <c r="B46" s="114">
        <v>5401</v>
      </c>
      <c r="C46" s="120" t="s">
        <v>59</v>
      </c>
      <c r="D46" s="40">
        <v>18</v>
      </c>
      <c r="E46" s="36">
        <v>61</v>
      </c>
      <c r="F46" s="38">
        <f>E46-D46</f>
        <v>43</v>
      </c>
      <c r="G46" s="47">
        <f>(F46-D46)/D46</f>
        <v>1.3888888888888888</v>
      </c>
    </row>
    <row r="47" spans="1:7" ht="29.25" customHeight="1" x14ac:dyDescent="0.2">
      <c r="A47" s="29">
        <f>A46+1</f>
        <v>13</v>
      </c>
      <c r="B47" s="114">
        <v>6013</v>
      </c>
      <c r="C47" s="120" t="s">
        <v>72</v>
      </c>
      <c r="D47" s="40">
        <v>46</v>
      </c>
      <c r="E47" s="36">
        <v>156</v>
      </c>
      <c r="F47" s="38">
        <f>E47-D47</f>
        <v>110</v>
      </c>
      <c r="G47" s="47">
        <f>(F47-D47)/D47</f>
        <v>1.3913043478260869</v>
      </c>
    </row>
    <row r="48" spans="1:7" ht="12.75" customHeight="1" x14ac:dyDescent="0.2">
      <c r="A48" s="29">
        <f>A47+1</f>
        <v>14</v>
      </c>
      <c r="B48" s="114">
        <v>1302</v>
      </c>
      <c r="C48" s="120" t="s">
        <v>19</v>
      </c>
      <c r="D48" s="40">
        <v>18</v>
      </c>
      <c r="E48" s="36">
        <v>62</v>
      </c>
      <c r="F48" s="38">
        <f>E48-D48</f>
        <v>44</v>
      </c>
      <c r="G48" s="47">
        <f>(F48-D48)/D48</f>
        <v>1.4444444444444444</v>
      </c>
    </row>
    <row r="49" spans="1:7" ht="12.75" customHeight="1" x14ac:dyDescent="0.2">
      <c r="A49" s="29">
        <f>A48+1</f>
        <v>15</v>
      </c>
      <c r="B49" s="114">
        <v>5113</v>
      </c>
      <c r="C49" s="120" t="s">
        <v>55</v>
      </c>
      <c r="D49" s="40">
        <v>29</v>
      </c>
      <c r="E49" s="36">
        <v>100</v>
      </c>
      <c r="F49" s="38">
        <f>E49-D49</f>
        <v>71</v>
      </c>
      <c r="G49" s="47">
        <f>(F49-D49)/D49</f>
        <v>1.4482758620689655</v>
      </c>
    </row>
    <row r="50" spans="1:7" ht="27" customHeight="1" x14ac:dyDescent="0.2">
      <c r="A50" s="29">
        <f>A49+1</f>
        <v>16</v>
      </c>
      <c r="B50" s="114">
        <v>6021</v>
      </c>
      <c r="C50" s="120" t="s">
        <v>73</v>
      </c>
      <c r="D50" s="40">
        <v>2</v>
      </c>
      <c r="E50" s="36">
        <v>7</v>
      </c>
      <c r="F50" s="38">
        <f>E50-D50</f>
        <v>5</v>
      </c>
      <c r="G50" s="47">
        <f>(F50-D50)/D50</f>
        <v>1.5</v>
      </c>
    </row>
    <row r="51" spans="1:7" ht="12.75" customHeight="1" x14ac:dyDescent="0.2">
      <c r="A51" s="29">
        <f>A50+1</f>
        <v>17</v>
      </c>
      <c r="B51" s="114">
        <v>701</v>
      </c>
      <c r="C51" s="120" t="s">
        <v>13</v>
      </c>
      <c r="D51" s="40">
        <v>32</v>
      </c>
      <c r="E51" s="36">
        <v>113</v>
      </c>
      <c r="F51" s="38">
        <f>E51-D51</f>
        <v>81</v>
      </c>
      <c r="G51" s="47">
        <f>(F51-D51)/D51</f>
        <v>1.53125</v>
      </c>
    </row>
    <row r="52" spans="1:7" ht="12.75" customHeight="1" x14ac:dyDescent="0.2">
      <c r="A52" s="29">
        <f>A51+1</f>
        <v>18</v>
      </c>
      <c r="B52" s="114">
        <v>9001</v>
      </c>
      <c r="C52" s="120" t="s">
        <v>75</v>
      </c>
      <c r="D52" s="40">
        <v>17</v>
      </c>
      <c r="E52" s="36">
        <v>62</v>
      </c>
      <c r="F52" s="38">
        <f>E52-D52</f>
        <v>45</v>
      </c>
      <c r="G52" s="47">
        <f>(F52-D52)/D52</f>
        <v>1.6470588235294117</v>
      </c>
    </row>
    <row r="53" spans="1:7" ht="12.75" customHeight="1" x14ac:dyDescent="0.2">
      <c r="A53" s="29">
        <f>A52+1</f>
        <v>19</v>
      </c>
      <c r="B53" s="114">
        <v>302</v>
      </c>
      <c r="C53" s="120" t="s">
        <v>9</v>
      </c>
      <c r="D53" s="40">
        <v>3</v>
      </c>
      <c r="E53" s="36">
        <v>11</v>
      </c>
      <c r="F53" s="38">
        <f>E53-D53</f>
        <v>8</v>
      </c>
      <c r="G53" s="47">
        <f>(F53-D53)/D53</f>
        <v>1.6666666666666667</v>
      </c>
    </row>
    <row r="54" spans="1:7" ht="31.5" customHeight="1" x14ac:dyDescent="0.2">
      <c r="A54" s="29">
        <f>A53+1</f>
        <v>20</v>
      </c>
      <c r="B54" s="114">
        <v>5601</v>
      </c>
      <c r="C54" s="120" t="s">
        <v>61</v>
      </c>
      <c r="D54" s="40">
        <v>11</v>
      </c>
      <c r="E54" s="36">
        <v>42</v>
      </c>
      <c r="F54" s="38">
        <f>E54-D54</f>
        <v>31</v>
      </c>
      <c r="G54" s="47">
        <f>(F54-D54)/D54</f>
        <v>1.8181818181818181</v>
      </c>
    </row>
    <row r="55" spans="1:7" ht="12.75" customHeight="1" x14ac:dyDescent="0.2">
      <c r="A55" s="29">
        <f>A54+1</f>
        <v>21</v>
      </c>
      <c r="B55" s="114">
        <v>4099</v>
      </c>
      <c r="C55" s="120" t="s">
        <v>50</v>
      </c>
      <c r="D55" s="40">
        <v>19</v>
      </c>
      <c r="E55" s="36">
        <v>75</v>
      </c>
      <c r="F55" s="38">
        <f>E55-D55</f>
        <v>56</v>
      </c>
      <c r="G55" s="47">
        <f>(F55-D55)/D55</f>
        <v>1.9473684210526316</v>
      </c>
    </row>
    <row r="56" spans="1:7" ht="12.75" customHeight="1" x14ac:dyDescent="0.2">
      <c r="A56" s="29">
        <f>A55+1</f>
        <v>22</v>
      </c>
      <c r="B56" s="114">
        <v>5207</v>
      </c>
      <c r="C56" s="120" t="s">
        <v>57</v>
      </c>
      <c r="D56" s="40">
        <v>21</v>
      </c>
      <c r="E56" s="36">
        <v>85</v>
      </c>
      <c r="F56" s="38">
        <f>E56-D56</f>
        <v>64</v>
      </c>
      <c r="G56" s="47">
        <f>(F56-D56)/D56</f>
        <v>2.0476190476190474</v>
      </c>
    </row>
    <row r="57" spans="1:7" ht="12.75" customHeight="1" x14ac:dyDescent="0.2">
      <c r="A57" s="29">
        <f>A56+1</f>
        <v>23</v>
      </c>
      <c r="B57" s="114">
        <v>402</v>
      </c>
      <c r="C57" s="120" t="s">
        <v>10</v>
      </c>
      <c r="D57" s="40">
        <v>5</v>
      </c>
      <c r="E57" s="36">
        <v>21</v>
      </c>
      <c r="F57" s="38">
        <f>E57-D57</f>
        <v>16</v>
      </c>
      <c r="G57" s="47">
        <f>(F57-D57)/D57</f>
        <v>2.2000000000000002</v>
      </c>
    </row>
    <row r="58" spans="1:7" ht="12.75" customHeight="1" x14ac:dyDescent="0.2">
      <c r="A58" s="29">
        <f>A57+1</f>
        <v>24</v>
      </c>
      <c r="B58" s="114">
        <v>1602</v>
      </c>
      <c r="C58" s="120" t="s">
        <v>22</v>
      </c>
      <c r="D58" s="40">
        <v>4</v>
      </c>
      <c r="E58" s="36">
        <v>17</v>
      </c>
      <c r="F58" s="38">
        <f>E58-D58</f>
        <v>13</v>
      </c>
      <c r="G58" s="47">
        <f>(F58-D58)/D58</f>
        <v>2.25</v>
      </c>
    </row>
    <row r="59" spans="1:7" ht="12.75" customHeight="1" x14ac:dyDescent="0.2">
      <c r="A59" s="29">
        <f>A58+1</f>
        <v>25</v>
      </c>
      <c r="B59" s="114">
        <v>5501</v>
      </c>
      <c r="C59" s="120" t="s">
        <v>60</v>
      </c>
      <c r="D59" s="40">
        <v>18</v>
      </c>
      <c r="E59" s="36">
        <v>81</v>
      </c>
      <c r="F59" s="38">
        <f>E59-D59</f>
        <v>63</v>
      </c>
      <c r="G59" s="47">
        <f>(F59-D59)/D59</f>
        <v>2.5</v>
      </c>
    </row>
    <row r="60" spans="1:7" ht="12.75" customHeight="1" x14ac:dyDescent="0.2">
      <c r="A60" s="29">
        <f>A59+1</f>
        <v>26</v>
      </c>
      <c r="B60" s="114">
        <v>3002</v>
      </c>
      <c r="C60" s="120" t="s">
        <v>31</v>
      </c>
      <c r="D60" s="40">
        <v>9</v>
      </c>
      <c r="E60" s="36">
        <v>42</v>
      </c>
      <c r="F60" s="38">
        <f>E60-D60</f>
        <v>33</v>
      </c>
      <c r="G60" s="47">
        <f>(F60-D60)/D60</f>
        <v>2.6666666666666665</v>
      </c>
    </row>
    <row r="61" spans="1:7" ht="12.75" customHeight="1" x14ac:dyDescent="0.2">
      <c r="A61" s="29">
        <f>A60+1</f>
        <v>27</v>
      </c>
      <c r="B61" s="114">
        <v>6008</v>
      </c>
      <c r="C61" s="120" t="s">
        <v>71</v>
      </c>
      <c r="D61" s="40">
        <v>12</v>
      </c>
      <c r="E61" s="36">
        <v>59</v>
      </c>
      <c r="F61" s="38">
        <f>E61-D61</f>
        <v>47</v>
      </c>
      <c r="G61" s="47">
        <f>(F61-D61)/D61</f>
        <v>2.9166666666666665</v>
      </c>
    </row>
    <row r="62" spans="1:7" ht="12.75" customHeight="1" x14ac:dyDescent="0.2">
      <c r="A62" s="29">
        <f>A61+1</f>
        <v>28</v>
      </c>
      <c r="B62" s="114">
        <v>1502</v>
      </c>
      <c r="C62" s="120" t="s">
        <v>21</v>
      </c>
      <c r="D62" s="40">
        <v>8</v>
      </c>
      <c r="E62" s="36">
        <v>40</v>
      </c>
      <c r="F62" s="38">
        <f>E62-D62</f>
        <v>32</v>
      </c>
      <c r="G62" s="47">
        <f>(F62-D62)/D62</f>
        <v>3</v>
      </c>
    </row>
    <row r="63" spans="1:7" ht="12.75" customHeight="1" x14ac:dyDescent="0.2">
      <c r="A63" s="29">
        <f>A62+1</f>
        <v>29</v>
      </c>
      <c r="B63" s="114">
        <v>4021</v>
      </c>
      <c r="C63" s="120" t="s">
        <v>42</v>
      </c>
      <c r="D63" s="40">
        <v>4</v>
      </c>
      <c r="E63" s="36">
        <v>21</v>
      </c>
      <c r="F63" s="38">
        <f>E63-D63</f>
        <v>17</v>
      </c>
      <c r="G63" s="47">
        <f>(F63-D63)/D63</f>
        <v>3.25</v>
      </c>
    </row>
    <row r="64" spans="1:7" ht="12.75" customHeight="1" x14ac:dyDescent="0.2">
      <c r="A64" s="29">
        <f>A63+1</f>
        <v>30</v>
      </c>
      <c r="B64" s="114">
        <v>1702</v>
      </c>
      <c r="C64" s="120" t="s">
        <v>23</v>
      </c>
      <c r="D64" s="40">
        <v>11</v>
      </c>
      <c r="E64" s="36">
        <v>58</v>
      </c>
      <c r="F64" s="38">
        <f>E64-D64</f>
        <v>47</v>
      </c>
      <c r="G64" s="47">
        <f>(F64-D64)/D64</f>
        <v>3.2727272727272729</v>
      </c>
    </row>
    <row r="65" spans="1:7" ht="12.75" customHeight="1" x14ac:dyDescent="0.2">
      <c r="A65" s="29">
        <f>A64+1</f>
        <v>31</v>
      </c>
      <c r="B65" s="114">
        <v>1802</v>
      </c>
      <c r="C65" s="120" t="s">
        <v>24</v>
      </c>
      <c r="D65" s="40">
        <v>4</v>
      </c>
      <c r="E65" s="36">
        <v>23</v>
      </c>
      <c r="F65" s="38">
        <f>E65-D65</f>
        <v>19</v>
      </c>
      <c r="G65" s="47">
        <f>(F65-D65)/D65</f>
        <v>3.75</v>
      </c>
    </row>
    <row r="66" spans="1:7" ht="12.75" customHeight="1" x14ac:dyDescent="0.2">
      <c r="A66" s="29">
        <f>A65+1</f>
        <v>32</v>
      </c>
      <c r="B66" s="114">
        <v>5007</v>
      </c>
      <c r="C66" s="120" t="s">
        <v>53</v>
      </c>
      <c r="D66" s="40">
        <v>7</v>
      </c>
      <c r="E66" s="36">
        <v>42</v>
      </c>
      <c r="F66" s="38">
        <f>E66-D66</f>
        <v>35</v>
      </c>
      <c r="G66" s="47">
        <f>(F66-D66)/D66</f>
        <v>4</v>
      </c>
    </row>
    <row r="67" spans="1:7" ht="12.75" customHeight="1" x14ac:dyDescent="0.2">
      <c r="A67" s="29">
        <f>A66+1</f>
        <v>33</v>
      </c>
      <c r="B67" s="114">
        <v>2302</v>
      </c>
      <c r="C67" s="120" t="s">
        <v>26</v>
      </c>
      <c r="D67" s="40">
        <v>1</v>
      </c>
      <c r="E67" s="36">
        <v>7</v>
      </c>
      <c r="F67" s="38">
        <f>E67-D67</f>
        <v>6</v>
      </c>
      <c r="G67" s="47">
        <f>(F67-D67)/D67</f>
        <v>5</v>
      </c>
    </row>
    <row r="68" spans="1:7" ht="12.75" customHeight="1" x14ac:dyDescent="0.2">
      <c r="A68" s="29">
        <f>A67+1</f>
        <v>34</v>
      </c>
      <c r="B68" s="114">
        <v>4003</v>
      </c>
      <c r="C68" s="120" t="s">
        <v>41</v>
      </c>
      <c r="D68" s="40">
        <v>3</v>
      </c>
      <c r="E68" s="36">
        <v>21</v>
      </c>
      <c r="F68" s="38">
        <f>E68-D68</f>
        <v>18</v>
      </c>
      <c r="G68" s="47">
        <f>(F68-D68)/D68</f>
        <v>5</v>
      </c>
    </row>
    <row r="69" spans="1:7" ht="12.75" customHeight="1" x14ac:dyDescent="0.2">
      <c r="A69" s="29">
        <f>A68+1</f>
        <v>35</v>
      </c>
      <c r="B69" s="114">
        <v>5721</v>
      </c>
      <c r="C69" s="120" t="s">
        <v>67</v>
      </c>
      <c r="D69" s="40">
        <v>3</v>
      </c>
      <c r="E69" s="36">
        <v>23</v>
      </c>
      <c r="F69" s="38">
        <f>E69-D69</f>
        <v>20</v>
      </c>
      <c r="G69" s="47">
        <f>(F69-D69)/D69</f>
        <v>5.666666666666667</v>
      </c>
    </row>
    <row r="70" spans="1:7" ht="12.75" customHeight="1" x14ac:dyDescent="0.2">
      <c r="A70" s="29">
        <f>A69+1</f>
        <v>36</v>
      </c>
      <c r="B70" s="114">
        <v>3415</v>
      </c>
      <c r="C70" s="120" t="s">
        <v>38</v>
      </c>
      <c r="D70" s="40">
        <v>1</v>
      </c>
      <c r="E70" s="36">
        <v>8</v>
      </c>
      <c r="F70" s="38">
        <f>E70-D70</f>
        <v>7</v>
      </c>
      <c r="G70" s="47">
        <f>(F70-D70)/D70</f>
        <v>6</v>
      </c>
    </row>
    <row r="71" spans="1:7" ht="25.5" customHeight="1" x14ac:dyDescent="0.2">
      <c r="A71" s="29">
        <f>A70+1</f>
        <v>37</v>
      </c>
      <c r="B71" s="114">
        <v>4043</v>
      </c>
      <c r="C71" s="120" t="s">
        <v>45</v>
      </c>
      <c r="D71" s="40">
        <v>2</v>
      </c>
      <c r="E71" s="36">
        <v>16</v>
      </c>
      <c r="F71" s="38">
        <f>E71-D71</f>
        <v>14</v>
      </c>
      <c r="G71" s="47">
        <f>(F71-D71)/D71</f>
        <v>6</v>
      </c>
    </row>
    <row r="72" spans="1:7" ht="26.25" customHeight="1" x14ac:dyDescent="0.2">
      <c r="A72" s="29">
        <f>A71+1</f>
        <v>38</v>
      </c>
      <c r="B72" s="114">
        <v>5903</v>
      </c>
      <c r="C72" s="120" t="s">
        <v>68</v>
      </c>
      <c r="D72" s="40">
        <v>4</v>
      </c>
      <c r="E72" s="36">
        <v>33</v>
      </c>
      <c r="F72" s="38">
        <f>E72-D72</f>
        <v>29</v>
      </c>
      <c r="G72" s="47">
        <f>(F72-D72)/D72</f>
        <v>6.25</v>
      </c>
    </row>
    <row r="73" spans="1:7" ht="12.75" customHeight="1" x14ac:dyDescent="0.2">
      <c r="A73" s="29">
        <f>A72+1</f>
        <v>39</v>
      </c>
      <c r="B73" s="114">
        <v>1202</v>
      </c>
      <c r="C73" s="120" t="s">
        <v>18</v>
      </c>
      <c r="D73" s="40">
        <v>7</v>
      </c>
      <c r="E73" s="36">
        <v>58</v>
      </c>
      <c r="F73" s="38">
        <f>E73-D73</f>
        <v>51</v>
      </c>
      <c r="G73" s="47">
        <f>(F73-D73)/D73</f>
        <v>6.2857142857142856</v>
      </c>
    </row>
    <row r="74" spans="1:7" ht="12.75" customHeight="1" x14ac:dyDescent="0.2">
      <c r="A74" s="29">
        <f>A73+1</f>
        <v>40</v>
      </c>
      <c r="B74" s="114">
        <v>4061</v>
      </c>
      <c r="C74" s="120" t="s">
        <v>48</v>
      </c>
      <c r="D74" s="40">
        <v>1</v>
      </c>
      <c r="E74" s="36">
        <v>11</v>
      </c>
      <c r="F74" s="38">
        <f>E74-D74</f>
        <v>10</v>
      </c>
      <c r="G74" s="47">
        <f>(F74-D74)/D74</f>
        <v>9</v>
      </c>
    </row>
    <row r="75" spans="1:7" ht="12.75" customHeight="1" x14ac:dyDescent="0.2">
      <c r="A75" s="29">
        <f>A74+1</f>
        <v>41</v>
      </c>
      <c r="B75" s="114">
        <v>4098</v>
      </c>
      <c r="C75" s="120" t="s">
        <v>49</v>
      </c>
      <c r="D75" s="40">
        <v>3</v>
      </c>
      <c r="E75" s="36">
        <v>81</v>
      </c>
      <c r="F75" s="38">
        <f>E75-D75</f>
        <v>78</v>
      </c>
      <c r="G75" s="47">
        <f>(F75-D75)/D75</f>
        <v>25</v>
      </c>
    </row>
    <row r="76" spans="1:7" ht="12.75" customHeight="1" x14ac:dyDescent="0.2">
      <c r="A76" s="29">
        <f>A75+1</f>
        <v>42</v>
      </c>
      <c r="B76" s="114">
        <v>5705</v>
      </c>
      <c r="C76" s="120" t="s">
        <v>64</v>
      </c>
      <c r="D76" s="40">
        <v>1</v>
      </c>
      <c r="E76" s="36">
        <v>49</v>
      </c>
      <c r="F76" s="38">
        <f>E76-D76</f>
        <v>48</v>
      </c>
      <c r="G76" s="47">
        <f>(F76-D76)/D76</f>
        <v>47</v>
      </c>
    </row>
  </sheetData>
  <autoFilter ref="A3:G3">
    <sortState ref="A4:G76">
      <sortCondition ref="G3"/>
    </sortState>
  </autoFilter>
  <mergeCells count="1">
    <mergeCell ref="A1:F1"/>
  </mergeCells>
  <pageMargins left="0.75" right="0.75" top="1" bottom="1" header="0.5" footer="0.5"/>
  <pageSetup paperSize="9" orientation="portrait" horizontalDpi="4294967295" verticalDpi="4294967295" r:id="rId1"/>
  <headerFooter>
    <oddFooter>Ñòðàíèöà P èç 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C1" sqref="C1"/>
    </sheetView>
  </sheetViews>
  <sheetFormatPr defaultRowHeight="15" x14ac:dyDescent="0.25"/>
  <cols>
    <col min="3" max="3" width="47.42578125" customWidth="1"/>
    <col min="4" max="4" width="26.7109375" hidden="1" customWidth="1"/>
    <col min="5" max="8" width="33.28515625" customWidth="1"/>
    <col min="9" max="9" width="18.140625" customWidth="1"/>
    <col min="10" max="10" width="23.7109375" customWidth="1"/>
  </cols>
  <sheetData>
    <row r="1" spans="1:9" ht="26.25" customHeight="1" thickBot="1" x14ac:dyDescent="0.3"/>
    <row r="2" spans="1:9" ht="75.75" thickBot="1" x14ac:dyDescent="0.3">
      <c r="A2" s="1" t="s">
        <v>0</v>
      </c>
      <c r="B2" s="2" t="s">
        <v>4</v>
      </c>
      <c r="C2" s="2" t="s">
        <v>1</v>
      </c>
      <c r="D2" s="22" t="s">
        <v>81</v>
      </c>
      <c r="E2" s="23" t="s">
        <v>196</v>
      </c>
      <c r="F2" s="23" t="s">
        <v>195</v>
      </c>
      <c r="G2" s="23" t="s">
        <v>194</v>
      </c>
      <c r="H2" s="23" t="s">
        <v>197</v>
      </c>
      <c r="I2" s="23" t="s">
        <v>198</v>
      </c>
    </row>
    <row r="3" spans="1:9" ht="36" x14ac:dyDescent="0.25">
      <c r="A3" s="24">
        <v>1</v>
      </c>
      <c r="B3" s="6">
        <v>202</v>
      </c>
      <c r="C3" s="64" t="s">
        <v>91</v>
      </c>
      <c r="D3" s="68" t="s">
        <v>82</v>
      </c>
      <c r="E3" s="4">
        <v>63</v>
      </c>
      <c r="F3" s="67">
        <v>0</v>
      </c>
      <c r="G3" s="4">
        <v>3</v>
      </c>
      <c r="H3" s="4">
        <f t="shared" ref="H3:H34" si="0">F3+G3</f>
        <v>3</v>
      </c>
      <c r="I3" s="60">
        <f>(H3*100)/E3</f>
        <v>4.7619047619047619</v>
      </c>
    </row>
    <row r="4" spans="1:9" ht="36" x14ac:dyDescent="0.25">
      <c r="A4" s="16">
        <f>A3+1</f>
        <v>2</v>
      </c>
      <c r="B4" s="8">
        <v>302</v>
      </c>
      <c r="C4" s="65" t="s">
        <v>92</v>
      </c>
      <c r="D4" s="63" t="s">
        <v>82</v>
      </c>
      <c r="E4" s="3"/>
      <c r="F4" s="69">
        <v>0</v>
      </c>
      <c r="G4" s="3"/>
      <c r="H4" s="3">
        <f t="shared" si="0"/>
        <v>0</v>
      </c>
      <c r="I4" s="61">
        <v>0</v>
      </c>
    </row>
    <row r="5" spans="1:9" ht="36" x14ac:dyDescent="0.25">
      <c r="A5" s="16">
        <f t="shared" ref="A5:A68" si="1">A4+1</f>
        <v>3</v>
      </c>
      <c r="B5" s="9">
        <v>402</v>
      </c>
      <c r="C5" s="65" t="s">
        <v>93</v>
      </c>
      <c r="D5" s="63" t="s">
        <v>82</v>
      </c>
      <c r="E5" s="3">
        <v>29</v>
      </c>
      <c r="F5" s="69">
        <v>0</v>
      </c>
      <c r="G5" s="3"/>
      <c r="H5" s="3">
        <f t="shared" si="0"/>
        <v>0</v>
      </c>
      <c r="I5" s="61">
        <f t="shared" ref="I5:I36" si="2">(H5*100)/E5</f>
        <v>0</v>
      </c>
    </row>
    <row r="6" spans="1:9" ht="36" x14ac:dyDescent="0.25">
      <c r="A6" s="16">
        <f t="shared" si="1"/>
        <v>4</v>
      </c>
      <c r="B6" s="9">
        <v>502</v>
      </c>
      <c r="C6" s="65" t="s">
        <v>94</v>
      </c>
      <c r="D6" s="63" t="s">
        <v>82</v>
      </c>
      <c r="E6" s="3">
        <v>33</v>
      </c>
      <c r="F6" s="69">
        <v>17</v>
      </c>
      <c r="G6" s="3"/>
      <c r="H6" s="3">
        <f t="shared" si="0"/>
        <v>17</v>
      </c>
      <c r="I6" s="61">
        <f t="shared" si="2"/>
        <v>51.515151515151516</v>
      </c>
    </row>
    <row r="7" spans="1:9" ht="36" x14ac:dyDescent="0.25">
      <c r="A7" s="16">
        <f t="shared" si="1"/>
        <v>5</v>
      </c>
      <c r="B7" s="8">
        <v>602</v>
      </c>
      <c r="C7" s="65" t="s">
        <v>95</v>
      </c>
      <c r="D7" s="63" t="s">
        <v>82</v>
      </c>
      <c r="E7" s="3">
        <v>42</v>
      </c>
      <c r="F7" s="69">
        <v>0</v>
      </c>
      <c r="G7" s="3">
        <v>23</v>
      </c>
      <c r="H7" s="3">
        <f t="shared" si="0"/>
        <v>23</v>
      </c>
      <c r="I7" s="61">
        <f t="shared" si="2"/>
        <v>54.761904761904759</v>
      </c>
    </row>
    <row r="8" spans="1:9" ht="36" x14ac:dyDescent="0.25">
      <c r="A8" s="16">
        <f t="shared" si="1"/>
        <v>6</v>
      </c>
      <c r="B8" s="8">
        <v>701</v>
      </c>
      <c r="C8" s="65" t="s">
        <v>96</v>
      </c>
      <c r="D8" s="63" t="s">
        <v>82</v>
      </c>
      <c r="E8" s="3">
        <v>123</v>
      </c>
      <c r="F8" s="69">
        <v>0</v>
      </c>
      <c r="G8" s="3"/>
      <c r="H8" s="3">
        <f t="shared" si="0"/>
        <v>0</v>
      </c>
      <c r="I8" s="61">
        <f t="shared" si="2"/>
        <v>0</v>
      </c>
    </row>
    <row r="9" spans="1:9" ht="36" x14ac:dyDescent="0.25">
      <c r="A9" s="16">
        <f t="shared" si="1"/>
        <v>7</v>
      </c>
      <c r="B9" s="10">
        <v>802</v>
      </c>
      <c r="C9" s="65" t="s">
        <v>97</v>
      </c>
      <c r="D9" s="63" t="s">
        <v>82</v>
      </c>
      <c r="E9" s="3">
        <v>21</v>
      </c>
      <c r="F9" s="69">
        <v>0</v>
      </c>
      <c r="G9" s="3"/>
      <c r="H9" s="3">
        <f t="shared" si="0"/>
        <v>0</v>
      </c>
      <c r="I9" s="61">
        <f t="shared" si="2"/>
        <v>0</v>
      </c>
    </row>
    <row r="10" spans="1:9" ht="36" x14ac:dyDescent="0.25">
      <c r="A10" s="16">
        <f t="shared" si="1"/>
        <v>8</v>
      </c>
      <c r="B10" s="9">
        <v>902</v>
      </c>
      <c r="C10" s="65" t="s">
        <v>98</v>
      </c>
      <c r="D10" s="63" t="s">
        <v>82</v>
      </c>
      <c r="E10" s="3">
        <v>129</v>
      </c>
      <c r="F10" s="69">
        <v>0</v>
      </c>
      <c r="G10" s="3"/>
      <c r="H10" s="3">
        <f t="shared" si="0"/>
        <v>0</v>
      </c>
      <c r="I10" s="61">
        <f t="shared" si="2"/>
        <v>0</v>
      </c>
    </row>
    <row r="11" spans="1:9" ht="36" x14ac:dyDescent="0.25">
      <c r="A11" s="16">
        <f t="shared" si="1"/>
        <v>9</v>
      </c>
      <c r="B11" s="8">
        <v>1002</v>
      </c>
      <c r="C11" s="65" t="s">
        <v>99</v>
      </c>
      <c r="D11" s="63" t="s">
        <v>82</v>
      </c>
      <c r="E11" s="3">
        <v>15</v>
      </c>
      <c r="F11" s="69">
        <v>0</v>
      </c>
      <c r="G11" s="3"/>
      <c r="H11" s="3">
        <f t="shared" si="0"/>
        <v>0</v>
      </c>
      <c r="I11" s="61">
        <f t="shared" si="2"/>
        <v>0</v>
      </c>
    </row>
    <row r="12" spans="1:9" ht="36" x14ac:dyDescent="0.25">
      <c r="A12" s="16">
        <f t="shared" si="1"/>
        <v>10</v>
      </c>
      <c r="B12" s="9">
        <v>1102</v>
      </c>
      <c r="C12" s="65" t="s">
        <v>100</v>
      </c>
      <c r="D12" s="63" t="s">
        <v>82</v>
      </c>
      <c r="E12" s="3">
        <v>38</v>
      </c>
      <c r="F12" s="69">
        <v>0</v>
      </c>
      <c r="G12" s="3">
        <v>10</v>
      </c>
      <c r="H12" s="3">
        <f t="shared" si="0"/>
        <v>10</v>
      </c>
      <c r="I12" s="61">
        <f t="shared" si="2"/>
        <v>26.315789473684209</v>
      </c>
    </row>
    <row r="13" spans="1:9" ht="36" x14ac:dyDescent="0.25">
      <c r="A13" s="16">
        <f t="shared" si="1"/>
        <v>11</v>
      </c>
      <c r="B13" s="8">
        <v>1202</v>
      </c>
      <c r="C13" s="65" t="s">
        <v>101</v>
      </c>
      <c r="D13" s="63" t="s">
        <v>82</v>
      </c>
      <c r="E13" s="3">
        <v>99</v>
      </c>
      <c r="F13" s="69">
        <v>0</v>
      </c>
      <c r="G13" s="3">
        <v>28</v>
      </c>
      <c r="H13" s="3">
        <f t="shared" si="0"/>
        <v>28</v>
      </c>
      <c r="I13" s="61">
        <f t="shared" si="2"/>
        <v>28.282828282828284</v>
      </c>
    </row>
    <row r="14" spans="1:9" ht="36" x14ac:dyDescent="0.25">
      <c r="A14" s="16">
        <f t="shared" si="1"/>
        <v>12</v>
      </c>
      <c r="B14" s="8">
        <v>1302</v>
      </c>
      <c r="C14" s="65" t="s">
        <v>102</v>
      </c>
      <c r="D14" s="63" t="s">
        <v>82</v>
      </c>
      <c r="E14" s="3">
        <v>85</v>
      </c>
      <c r="F14" s="69">
        <v>0</v>
      </c>
      <c r="G14" s="3">
        <v>77</v>
      </c>
      <c r="H14" s="3">
        <f t="shared" si="0"/>
        <v>77</v>
      </c>
      <c r="I14" s="61">
        <f t="shared" si="2"/>
        <v>90.588235294117652</v>
      </c>
    </row>
    <row r="15" spans="1:9" ht="36" x14ac:dyDescent="0.25">
      <c r="A15" s="16">
        <f t="shared" si="1"/>
        <v>13</v>
      </c>
      <c r="B15" s="10">
        <v>1402</v>
      </c>
      <c r="C15" s="65" t="s">
        <v>103</v>
      </c>
      <c r="D15" s="63" t="s">
        <v>82</v>
      </c>
      <c r="E15" s="3">
        <v>8</v>
      </c>
      <c r="F15" s="69">
        <v>0</v>
      </c>
      <c r="G15" s="3"/>
      <c r="H15" s="3">
        <f t="shared" si="0"/>
        <v>0</v>
      </c>
      <c r="I15" s="61">
        <f t="shared" si="2"/>
        <v>0</v>
      </c>
    </row>
    <row r="16" spans="1:9" ht="36" x14ac:dyDescent="0.25">
      <c r="A16" s="16">
        <f t="shared" si="1"/>
        <v>14</v>
      </c>
      <c r="B16" s="9">
        <v>1502</v>
      </c>
      <c r="C16" s="65" t="s">
        <v>104</v>
      </c>
      <c r="D16" s="63" t="s">
        <v>82</v>
      </c>
      <c r="E16" s="3">
        <v>70</v>
      </c>
      <c r="F16" s="69">
        <v>42</v>
      </c>
      <c r="G16" s="3"/>
      <c r="H16" s="3">
        <f t="shared" si="0"/>
        <v>42</v>
      </c>
      <c r="I16" s="61">
        <f t="shared" si="2"/>
        <v>60</v>
      </c>
    </row>
    <row r="17" spans="1:9" ht="36" x14ac:dyDescent="0.25">
      <c r="A17" s="16">
        <f t="shared" si="1"/>
        <v>15</v>
      </c>
      <c r="B17" s="9">
        <v>1602</v>
      </c>
      <c r="C17" s="65" t="s">
        <v>105</v>
      </c>
      <c r="D17" s="63" t="s">
        <v>82</v>
      </c>
      <c r="E17" s="3">
        <v>33</v>
      </c>
      <c r="F17" s="69">
        <v>0</v>
      </c>
      <c r="G17" s="3">
        <v>9</v>
      </c>
      <c r="H17" s="3">
        <f t="shared" si="0"/>
        <v>9</v>
      </c>
      <c r="I17" s="61">
        <f t="shared" si="2"/>
        <v>27.272727272727273</v>
      </c>
    </row>
    <row r="18" spans="1:9" ht="36" x14ac:dyDescent="0.25">
      <c r="A18" s="16">
        <f t="shared" si="1"/>
        <v>16</v>
      </c>
      <c r="B18" s="10">
        <v>1702</v>
      </c>
      <c r="C18" s="65" t="s">
        <v>106</v>
      </c>
      <c r="D18" s="63" t="s">
        <v>82</v>
      </c>
      <c r="E18" s="3">
        <v>98</v>
      </c>
      <c r="F18" s="69">
        <v>0</v>
      </c>
      <c r="G18" s="3"/>
      <c r="H18" s="3">
        <f t="shared" si="0"/>
        <v>0</v>
      </c>
      <c r="I18" s="61">
        <f t="shared" si="2"/>
        <v>0</v>
      </c>
    </row>
    <row r="19" spans="1:9" ht="36" x14ac:dyDescent="0.25">
      <c r="A19" s="16">
        <f t="shared" si="1"/>
        <v>17</v>
      </c>
      <c r="B19" s="11">
        <v>1802</v>
      </c>
      <c r="C19" s="65" t="s">
        <v>107</v>
      </c>
      <c r="D19" s="63" t="s">
        <v>82</v>
      </c>
      <c r="E19" s="3">
        <v>34</v>
      </c>
      <c r="F19" s="69"/>
      <c r="G19" s="3"/>
      <c r="H19" s="3">
        <f t="shared" si="0"/>
        <v>0</v>
      </c>
      <c r="I19" s="61">
        <f t="shared" si="2"/>
        <v>0</v>
      </c>
    </row>
    <row r="20" spans="1:9" ht="36" x14ac:dyDescent="0.25">
      <c r="A20" s="16">
        <f t="shared" si="1"/>
        <v>18</v>
      </c>
      <c r="B20" s="8">
        <v>1902</v>
      </c>
      <c r="C20" s="65" t="s">
        <v>108</v>
      </c>
      <c r="D20" s="63" t="s">
        <v>82</v>
      </c>
      <c r="E20" s="3">
        <v>65</v>
      </c>
      <c r="F20" s="69"/>
      <c r="G20" s="3"/>
      <c r="H20" s="3">
        <f t="shared" si="0"/>
        <v>0</v>
      </c>
      <c r="I20" s="61">
        <f t="shared" si="2"/>
        <v>0</v>
      </c>
    </row>
    <row r="21" spans="1:9" ht="36" x14ac:dyDescent="0.25">
      <c r="A21" s="16">
        <f t="shared" si="1"/>
        <v>19</v>
      </c>
      <c r="B21" s="9">
        <v>2002</v>
      </c>
      <c r="C21" s="65" t="s">
        <v>109</v>
      </c>
      <c r="D21" s="63" t="s">
        <v>82</v>
      </c>
      <c r="E21" s="3">
        <v>49</v>
      </c>
      <c r="F21" s="69"/>
      <c r="G21" s="3">
        <v>49</v>
      </c>
      <c r="H21" s="3">
        <f t="shared" si="0"/>
        <v>49</v>
      </c>
      <c r="I21" s="61">
        <f t="shared" si="2"/>
        <v>100</v>
      </c>
    </row>
    <row r="22" spans="1:9" ht="36" x14ac:dyDescent="0.25">
      <c r="A22" s="16">
        <f t="shared" si="1"/>
        <v>20</v>
      </c>
      <c r="B22" s="8">
        <v>2102</v>
      </c>
      <c r="C22" s="65" t="s">
        <v>110</v>
      </c>
      <c r="D22" s="63" t="s">
        <v>82</v>
      </c>
      <c r="E22" s="3">
        <v>42</v>
      </c>
      <c r="F22" s="69"/>
      <c r="G22" s="3"/>
      <c r="H22" s="3">
        <f t="shared" si="0"/>
        <v>0</v>
      </c>
      <c r="I22" s="61">
        <f t="shared" si="2"/>
        <v>0</v>
      </c>
    </row>
    <row r="23" spans="1:9" ht="36" x14ac:dyDescent="0.25">
      <c r="A23" s="16">
        <f t="shared" si="1"/>
        <v>21</v>
      </c>
      <c r="B23" s="8">
        <v>2110</v>
      </c>
      <c r="C23" s="65" t="s">
        <v>111</v>
      </c>
      <c r="D23" s="63" t="s">
        <v>82</v>
      </c>
      <c r="E23" s="3">
        <v>2</v>
      </c>
      <c r="F23" s="69"/>
      <c r="G23" s="3"/>
      <c r="H23" s="3">
        <f t="shared" si="0"/>
        <v>0</v>
      </c>
      <c r="I23" s="61">
        <f t="shared" si="2"/>
        <v>0</v>
      </c>
    </row>
    <row r="24" spans="1:9" ht="36" x14ac:dyDescent="0.25">
      <c r="A24" s="16">
        <f t="shared" si="1"/>
        <v>22</v>
      </c>
      <c r="B24" s="8">
        <v>2202</v>
      </c>
      <c r="C24" s="65" t="s">
        <v>112</v>
      </c>
      <c r="D24" s="63" t="s">
        <v>82</v>
      </c>
      <c r="E24" s="3">
        <v>27</v>
      </c>
      <c r="F24" s="69">
        <v>9</v>
      </c>
      <c r="G24" s="3">
        <v>0</v>
      </c>
      <c r="H24" s="3">
        <f t="shared" si="0"/>
        <v>9</v>
      </c>
      <c r="I24" s="61">
        <f t="shared" si="2"/>
        <v>33.333333333333336</v>
      </c>
    </row>
    <row r="25" spans="1:9" ht="36" x14ac:dyDescent="0.25">
      <c r="A25" s="16">
        <f t="shared" si="1"/>
        <v>23</v>
      </c>
      <c r="B25" s="9">
        <v>2302</v>
      </c>
      <c r="C25" s="65" t="s">
        <v>113</v>
      </c>
      <c r="D25" s="63" t="s">
        <v>82</v>
      </c>
      <c r="E25" s="3">
        <v>29</v>
      </c>
      <c r="F25" s="69">
        <v>0</v>
      </c>
      <c r="G25" s="3">
        <v>12</v>
      </c>
      <c r="H25" s="3">
        <f t="shared" si="0"/>
        <v>12</v>
      </c>
      <c r="I25" s="61">
        <f t="shared" si="2"/>
        <v>41.379310344827587</v>
      </c>
    </row>
    <row r="26" spans="1:9" ht="36" x14ac:dyDescent="0.25">
      <c r="A26" s="16">
        <f t="shared" si="1"/>
        <v>24</v>
      </c>
      <c r="B26" s="10">
        <v>2402</v>
      </c>
      <c r="C26" s="65" t="s">
        <v>114</v>
      </c>
      <c r="D26" s="63" t="s">
        <v>82</v>
      </c>
      <c r="E26" s="3">
        <v>26</v>
      </c>
      <c r="F26" s="69">
        <v>0</v>
      </c>
      <c r="G26" s="3"/>
      <c r="H26" s="3">
        <f t="shared" si="0"/>
        <v>0</v>
      </c>
      <c r="I26" s="61">
        <f t="shared" si="2"/>
        <v>0</v>
      </c>
    </row>
    <row r="27" spans="1:9" ht="36" x14ac:dyDescent="0.25">
      <c r="A27" s="16">
        <f t="shared" si="1"/>
        <v>25</v>
      </c>
      <c r="B27" s="8">
        <v>2502</v>
      </c>
      <c r="C27" s="65" t="s">
        <v>115</v>
      </c>
      <c r="D27" s="63" t="s">
        <v>82</v>
      </c>
      <c r="E27" s="3">
        <v>13</v>
      </c>
      <c r="F27" s="69">
        <v>0</v>
      </c>
      <c r="G27" s="3">
        <v>1</v>
      </c>
      <c r="H27" s="3">
        <f t="shared" si="0"/>
        <v>1</v>
      </c>
      <c r="I27" s="61">
        <f t="shared" si="2"/>
        <v>7.6923076923076925</v>
      </c>
    </row>
    <row r="28" spans="1:9" ht="36" x14ac:dyDescent="0.25">
      <c r="A28" s="16">
        <f t="shared" si="1"/>
        <v>26</v>
      </c>
      <c r="B28" s="10">
        <v>2602</v>
      </c>
      <c r="C28" s="65" t="s">
        <v>116</v>
      </c>
      <c r="D28" s="63" t="s">
        <v>82</v>
      </c>
      <c r="E28" s="3">
        <v>16</v>
      </c>
      <c r="F28" s="69">
        <v>0</v>
      </c>
      <c r="G28" s="3"/>
      <c r="H28" s="3">
        <f t="shared" si="0"/>
        <v>0</v>
      </c>
      <c r="I28" s="61">
        <f t="shared" si="2"/>
        <v>0</v>
      </c>
    </row>
    <row r="29" spans="1:9" ht="36" x14ac:dyDescent="0.25">
      <c r="A29" s="16">
        <f t="shared" si="1"/>
        <v>27</v>
      </c>
      <c r="B29" s="8">
        <v>2702</v>
      </c>
      <c r="C29" s="65" t="s">
        <v>117</v>
      </c>
      <c r="D29" s="63" t="s">
        <v>82</v>
      </c>
      <c r="E29" s="3">
        <v>11</v>
      </c>
      <c r="F29" s="69">
        <v>0</v>
      </c>
      <c r="G29" s="3">
        <v>0</v>
      </c>
      <c r="H29" s="3">
        <f t="shared" si="0"/>
        <v>0</v>
      </c>
      <c r="I29" s="61">
        <f t="shared" si="2"/>
        <v>0</v>
      </c>
    </row>
    <row r="30" spans="1:9" ht="36" x14ac:dyDescent="0.25">
      <c r="A30" s="16">
        <f t="shared" si="1"/>
        <v>28</v>
      </c>
      <c r="B30" s="9">
        <v>3002</v>
      </c>
      <c r="C30" s="65" t="s">
        <v>118</v>
      </c>
      <c r="D30" s="63" t="s">
        <v>82</v>
      </c>
      <c r="E30" s="3">
        <v>80</v>
      </c>
      <c r="F30" s="69">
        <v>0</v>
      </c>
      <c r="G30" s="3">
        <v>29</v>
      </c>
      <c r="H30" s="3">
        <f t="shared" si="0"/>
        <v>29</v>
      </c>
      <c r="I30" s="61">
        <f t="shared" si="2"/>
        <v>36.25</v>
      </c>
    </row>
    <row r="31" spans="1:9" ht="36" x14ac:dyDescent="0.25">
      <c r="A31" s="16">
        <f t="shared" si="1"/>
        <v>29</v>
      </c>
      <c r="B31" s="8">
        <v>3102</v>
      </c>
      <c r="C31" s="65" t="s">
        <v>119</v>
      </c>
      <c r="D31" s="63" t="s">
        <v>82</v>
      </c>
      <c r="E31" s="3">
        <v>156</v>
      </c>
      <c r="F31" s="69">
        <v>0</v>
      </c>
      <c r="G31" s="3">
        <v>143</v>
      </c>
      <c r="H31" s="3">
        <f t="shared" si="0"/>
        <v>143</v>
      </c>
      <c r="I31" s="61">
        <f t="shared" si="2"/>
        <v>91.666666666666671</v>
      </c>
    </row>
    <row r="32" spans="1:9" ht="36" x14ac:dyDescent="0.25">
      <c r="A32" s="16">
        <f t="shared" si="1"/>
        <v>30</v>
      </c>
      <c r="B32" s="8">
        <v>3115</v>
      </c>
      <c r="C32" s="65" t="s">
        <v>120</v>
      </c>
      <c r="D32" s="63" t="s">
        <v>82</v>
      </c>
      <c r="E32" s="3">
        <v>3</v>
      </c>
      <c r="F32" s="69">
        <v>0</v>
      </c>
      <c r="G32" s="3">
        <v>2</v>
      </c>
      <c r="H32" s="3">
        <f t="shared" si="0"/>
        <v>2</v>
      </c>
      <c r="I32" s="61">
        <f t="shared" si="2"/>
        <v>66.666666666666671</v>
      </c>
    </row>
    <row r="33" spans="1:9" ht="36" x14ac:dyDescent="0.25">
      <c r="A33" s="16">
        <f t="shared" si="1"/>
        <v>31</v>
      </c>
      <c r="B33" s="8">
        <v>3202</v>
      </c>
      <c r="C33" s="65" t="s">
        <v>121</v>
      </c>
      <c r="D33" s="63" t="s">
        <v>82</v>
      </c>
      <c r="E33" s="3">
        <v>29</v>
      </c>
      <c r="F33" s="69">
        <v>0</v>
      </c>
      <c r="G33" s="3">
        <v>3</v>
      </c>
      <c r="H33" s="3">
        <f t="shared" si="0"/>
        <v>3</v>
      </c>
      <c r="I33" s="61">
        <f t="shared" si="2"/>
        <v>10.344827586206897</v>
      </c>
    </row>
    <row r="34" spans="1:9" ht="36" x14ac:dyDescent="0.25">
      <c r="A34" s="16">
        <f t="shared" si="1"/>
        <v>32</v>
      </c>
      <c r="B34" s="8">
        <v>3302</v>
      </c>
      <c r="C34" s="65" t="s">
        <v>122</v>
      </c>
      <c r="D34" s="63" t="s">
        <v>82</v>
      </c>
      <c r="E34" s="3">
        <v>78</v>
      </c>
      <c r="F34" s="69">
        <v>31</v>
      </c>
      <c r="G34" s="3">
        <v>0</v>
      </c>
      <c r="H34" s="3">
        <f t="shared" si="0"/>
        <v>31</v>
      </c>
      <c r="I34" s="61">
        <f t="shared" si="2"/>
        <v>39.743589743589745</v>
      </c>
    </row>
    <row r="35" spans="1:9" ht="36" x14ac:dyDescent="0.25">
      <c r="A35" s="16">
        <f t="shared" si="1"/>
        <v>33</v>
      </c>
      <c r="B35" s="8">
        <v>3408</v>
      </c>
      <c r="C35" s="65" t="s">
        <v>123</v>
      </c>
      <c r="D35" s="63" t="s">
        <v>82</v>
      </c>
      <c r="E35" s="3">
        <v>59</v>
      </c>
      <c r="F35" s="69">
        <v>59</v>
      </c>
      <c r="G35" s="3"/>
      <c r="H35" s="3">
        <f t="shared" ref="H35:H66" si="3">F35+G35</f>
        <v>59</v>
      </c>
      <c r="I35" s="61">
        <f t="shared" si="2"/>
        <v>100</v>
      </c>
    </row>
    <row r="36" spans="1:9" ht="36" x14ac:dyDescent="0.25">
      <c r="A36" s="16">
        <f t="shared" si="1"/>
        <v>34</v>
      </c>
      <c r="B36" s="8">
        <v>3409</v>
      </c>
      <c r="C36" s="65" t="s">
        <v>124</v>
      </c>
      <c r="D36" s="63" t="s">
        <v>82</v>
      </c>
      <c r="E36" s="3">
        <v>108</v>
      </c>
      <c r="F36" s="69">
        <v>0</v>
      </c>
      <c r="G36" s="3">
        <v>41</v>
      </c>
      <c r="H36" s="3">
        <f t="shared" si="3"/>
        <v>41</v>
      </c>
      <c r="I36" s="61">
        <f t="shared" si="2"/>
        <v>37.962962962962962</v>
      </c>
    </row>
    <row r="37" spans="1:9" ht="36" x14ac:dyDescent="0.25">
      <c r="A37" s="16">
        <f t="shared" si="1"/>
        <v>35</v>
      </c>
      <c r="B37" s="8">
        <v>3412</v>
      </c>
      <c r="C37" s="65" t="s">
        <v>125</v>
      </c>
      <c r="D37" s="63" t="s">
        <v>82</v>
      </c>
      <c r="E37" s="3">
        <v>3</v>
      </c>
      <c r="F37" s="69">
        <v>0</v>
      </c>
      <c r="G37" s="3">
        <v>0</v>
      </c>
      <c r="H37" s="3">
        <f t="shared" si="3"/>
        <v>0</v>
      </c>
      <c r="I37" s="61">
        <f t="shared" ref="I37:I68" si="4">(H37*100)/E37</f>
        <v>0</v>
      </c>
    </row>
    <row r="38" spans="1:9" ht="36" x14ac:dyDescent="0.25">
      <c r="A38" s="16">
        <f t="shared" si="1"/>
        <v>36</v>
      </c>
      <c r="B38" s="8">
        <v>3413</v>
      </c>
      <c r="C38" s="65" t="s">
        <v>126</v>
      </c>
      <c r="D38" s="63" t="s">
        <v>82</v>
      </c>
      <c r="E38" s="3">
        <v>4</v>
      </c>
      <c r="F38" s="69">
        <v>0</v>
      </c>
      <c r="G38" s="3"/>
      <c r="H38" s="3">
        <f t="shared" si="3"/>
        <v>0</v>
      </c>
      <c r="I38" s="61">
        <f t="shared" si="4"/>
        <v>0</v>
      </c>
    </row>
    <row r="39" spans="1:9" ht="36" x14ac:dyDescent="0.25">
      <c r="A39" s="16">
        <f t="shared" si="1"/>
        <v>37</v>
      </c>
      <c r="B39" s="8">
        <v>3414</v>
      </c>
      <c r="C39" s="65" t="s">
        <v>127</v>
      </c>
      <c r="D39" s="63" t="s">
        <v>82</v>
      </c>
      <c r="E39" s="3">
        <v>14</v>
      </c>
      <c r="F39" s="69">
        <v>0</v>
      </c>
      <c r="G39" s="3">
        <v>9</v>
      </c>
      <c r="H39" s="3">
        <f t="shared" si="3"/>
        <v>9</v>
      </c>
      <c r="I39" s="61">
        <f t="shared" si="4"/>
        <v>64.285714285714292</v>
      </c>
    </row>
    <row r="40" spans="1:9" ht="36" x14ac:dyDescent="0.25">
      <c r="A40" s="16">
        <f t="shared" si="1"/>
        <v>38</v>
      </c>
      <c r="B40" s="8">
        <v>3415</v>
      </c>
      <c r="C40" s="65" t="s">
        <v>128</v>
      </c>
      <c r="D40" s="63" t="s">
        <v>82</v>
      </c>
      <c r="E40" s="3">
        <v>2</v>
      </c>
      <c r="F40" s="69">
        <v>2</v>
      </c>
      <c r="G40" s="3"/>
      <c r="H40" s="3">
        <f t="shared" si="3"/>
        <v>2</v>
      </c>
      <c r="I40" s="61">
        <f t="shared" si="4"/>
        <v>100</v>
      </c>
    </row>
    <row r="41" spans="1:9" ht="36" x14ac:dyDescent="0.25">
      <c r="A41" s="16">
        <f t="shared" si="1"/>
        <v>39</v>
      </c>
      <c r="B41" s="8">
        <v>3419</v>
      </c>
      <c r="C41" s="65" t="s">
        <v>129</v>
      </c>
      <c r="D41" s="63" t="s">
        <v>82</v>
      </c>
      <c r="E41" s="3">
        <v>14</v>
      </c>
      <c r="F41" s="69">
        <v>0</v>
      </c>
      <c r="G41" s="3">
        <v>12</v>
      </c>
      <c r="H41" s="3">
        <f t="shared" si="3"/>
        <v>12</v>
      </c>
      <c r="I41" s="61">
        <f t="shared" si="4"/>
        <v>85.714285714285708</v>
      </c>
    </row>
    <row r="42" spans="1:9" ht="36" x14ac:dyDescent="0.25">
      <c r="A42" s="16">
        <f t="shared" si="1"/>
        <v>40</v>
      </c>
      <c r="B42" s="8">
        <v>3421</v>
      </c>
      <c r="C42" s="65" t="s">
        <v>130</v>
      </c>
      <c r="D42" s="63" t="s">
        <v>82</v>
      </c>
      <c r="E42" s="3">
        <v>8</v>
      </c>
      <c r="F42" s="70">
        <v>0</v>
      </c>
      <c r="G42" s="3"/>
      <c r="H42" s="3">
        <f t="shared" si="3"/>
        <v>0</v>
      </c>
      <c r="I42" s="61">
        <f t="shared" si="4"/>
        <v>0</v>
      </c>
    </row>
    <row r="43" spans="1:9" ht="36" x14ac:dyDescent="0.25">
      <c r="A43" s="16">
        <f t="shared" si="1"/>
        <v>41</v>
      </c>
      <c r="B43" s="8">
        <v>3422</v>
      </c>
      <c r="C43" s="65" t="s">
        <v>131</v>
      </c>
      <c r="D43" s="63" t="s">
        <v>82</v>
      </c>
      <c r="E43" s="3">
        <v>47</v>
      </c>
      <c r="F43" s="69">
        <v>0</v>
      </c>
      <c r="G43" s="3">
        <v>39</v>
      </c>
      <c r="H43" s="3">
        <f t="shared" si="3"/>
        <v>39</v>
      </c>
      <c r="I43" s="61">
        <f t="shared" si="4"/>
        <v>82.978723404255319</v>
      </c>
    </row>
    <row r="44" spans="1:9" ht="36" x14ac:dyDescent="0.25">
      <c r="A44" s="16">
        <f t="shared" si="1"/>
        <v>42</v>
      </c>
      <c r="B44" s="11">
        <v>3501</v>
      </c>
      <c r="C44" s="65" t="s">
        <v>132</v>
      </c>
      <c r="D44" s="63" t="s">
        <v>82</v>
      </c>
      <c r="E44" s="3">
        <v>89</v>
      </c>
      <c r="F44" s="69">
        <v>0</v>
      </c>
      <c r="G44" s="3">
        <v>17</v>
      </c>
      <c r="H44" s="3">
        <f t="shared" si="3"/>
        <v>17</v>
      </c>
      <c r="I44" s="61">
        <f t="shared" si="4"/>
        <v>19.101123595505619</v>
      </c>
    </row>
    <row r="45" spans="1:9" ht="36" x14ac:dyDescent="0.25">
      <c r="A45" s="16">
        <f t="shared" si="1"/>
        <v>43</v>
      </c>
      <c r="B45" s="11">
        <v>3512</v>
      </c>
      <c r="C45" s="65" t="s">
        <v>133</v>
      </c>
      <c r="D45" s="63" t="s">
        <v>82</v>
      </c>
      <c r="E45" s="3">
        <v>3</v>
      </c>
      <c r="F45" s="70">
        <v>0</v>
      </c>
      <c r="G45" s="3"/>
      <c r="H45" s="3">
        <f t="shared" si="3"/>
        <v>0</v>
      </c>
      <c r="I45" s="61">
        <f t="shared" si="4"/>
        <v>0</v>
      </c>
    </row>
    <row r="46" spans="1:9" ht="36" x14ac:dyDescent="0.25">
      <c r="A46" s="16">
        <f t="shared" si="1"/>
        <v>44</v>
      </c>
      <c r="B46" s="12">
        <v>4003</v>
      </c>
      <c r="C46" s="65" t="s">
        <v>134</v>
      </c>
      <c r="D46" s="63" t="s">
        <v>82</v>
      </c>
      <c r="E46" s="3">
        <v>33</v>
      </c>
      <c r="F46" s="69">
        <v>0</v>
      </c>
      <c r="G46" s="3"/>
      <c r="H46" s="3">
        <f t="shared" si="3"/>
        <v>0</v>
      </c>
      <c r="I46" s="61">
        <f t="shared" si="4"/>
        <v>0</v>
      </c>
    </row>
    <row r="47" spans="1:9" ht="36" x14ac:dyDescent="0.25">
      <c r="A47" s="16">
        <f t="shared" si="1"/>
        <v>45</v>
      </c>
      <c r="B47" s="12">
        <v>4004</v>
      </c>
      <c r="C47" s="65" t="s">
        <v>135</v>
      </c>
      <c r="D47" s="63" t="s">
        <v>82</v>
      </c>
      <c r="E47" s="3">
        <v>19</v>
      </c>
      <c r="F47" s="69">
        <v>0</v>
      </c>
      <c r="G47" s="3"/>
      <c r="H47" s="3">
        <f t="shared" si="3"/>
        <v>0</v>
      </c>
      <c r="I47" s="61">
        <f t="shared" si="4"/>
        <v>0</v>
      </c>
    </row>
    <row r="48" spans="1:9" ht="36" x14ac:dyDescent="0.25">
      <c r="A48" s="16">
        <f t="shared" si="1"/>
        <v>46</v>
      </c>
      <c r="B48" s="12">
        <v>4005</v>
      </c>
      <c r="C48" s="65" t="s">
        <v>136</v>
      </c>
      <c r="D48" s="63" t="s">
        <v>82</v>
      </c>
      <c r="E48" s="3">
        <v>9</v>
      </c>
      <c r="F48" s="69">
        <v>9</v>
      </c>
      <c r="G48" s="3"/>
      <c r="H48" s="3">
        <f t="shared" si="3"/>
        <v>9</v>
      </c>
      <c r="I48" s="61">
        <f t="shared" si="4"/>
        <v>100</v>
      </c>
    </row>
    <row r="49" spans="1:9" ht="36" x14ac:dyDescent="0.25">
      <c r="A49" s="16">
        <f t="shared" si="1"/>
        <v>47</v>
      </c>
      <c r="B49" s="12">
        <v>4018</v>
      </c>
      <c r="C49" s="65" t="s">
        <v>137</v>
      </c>
      <c r="D49" s="63" t="s">
        <v>82</v>
      </c>
      <c r="E49" s="3">
        <v>24</v>
      </c>
      <c r="F49" s="69">
        <f>E49-G49</f>
        <v>0</v>
      </c>
      <c r="G49" s="3">
        <v>24</v>
      </c>
      <c r="H49" s="3">
        <f t="shared" si="3"/>
        <v>24</v>
      </c>
      <c r="I49" s="61">
        <f t="shared" si="4"/>
        <v>100</v>
      </c>
    </row>
    <row r="50" spans="1:9" ht="48" x14ac:dyDescent="0.25">
      <c r="A50" s="16">
        <f t="shared" si="1"/>
        <v>48</v>
      </c>
      <c r="B50" s="12">
        <v>4021</v>
      </c>
      <c r="C50" s="65" t="s">
        <v>138</v>
      </c>
      <c r="D50" s="63" t="s">
        <v>82</v>
      </c>
      <c r="E50" s="3">
        <v>105</v>
      </c>
      <c r="F50" s="69">
        <v>0</v>
      </c>
      <c r="G50" s="3">
        <v>83</v>
      </c>
      <c r="H50" s="3">
        <f t="shared" si="3"/>
        <v>83</v>
      </c>
      <c r="I50" s="61">
        <f t="shared" si="4"/>
        <v>79.047619047619051</v>
      </c>
    </row>
    <row r="51" spans="1:9" ht="36" x14ac:dyDescent="0.25">
      <c r="A51" s="16">
        <f t="shared" si="1"/>
        <v>49</v>
      </c>
      <c r="B51" s="12">
        <v>4022</v>
      </c>
      <c r="C51" s="65" t="s">
        <v>139</v>
      </c>
      <c r="D51" s="63" t="s">
        <v>82</v>
      </c>
      <c r="E51" s="3">
        <v>70</v>
      </c>
      <c r="F51" s="69">
        <v>70</v>
      </c>
      <c r="G51" s="3"/>
      <c r="H51" s="3">
        <f t="shared" si="3"/>
        <v>70</v>
      </c>
      <c r="I51" s="61">
        <f t="shared" si="4"/>
        <v>100</v>
      </c>
    </row>
    <row r="52" spans="1:9" ht="36" x14ac:dyDescent="0.25">
      <c r="A52" s="16">
        <f t="shared" si="1"/>
        <v>50</v>
      </c>
      <c r="B52" s="12">
        <v>4023</v>
      </c>
      <c r="C52" s="65" t="s">
        <v>140</v>
      </c>
      <c r="D52" s="63" t="s">
        <v>82</v>
      </c>
      <c r="E52" s="3">
        <v>38</v>
      </c>
      <c r="F52" s="69">
        <v>5</v>
      </c>
      <c r="G52" s="3">
        <v>0</v>
      </c>
      <c r="H52" s="3">
        <f t="shared" si="3"/>
        <v>5</v>
      </c>
      <c r="I52" s="61">
        <f t="shared" si="4"/>
        <v>13.157894736842104</v>
      </c>
    </row>
    <row r="53" spans="1:9" ht="36" x14ac:dyDescent="0.25">
      <c r="A53" s="16">
        <f t="shared" si="1"/>
        <v>51</v>
      </c>
      <c r="B53" s="9">
        <v>4024</v>
      </c>
      <c r="C53" s="65" t="s">
        <v>141</v>
      </c>
      <c r="D53" s="63" t="s">
        <v>82</v>
      </c>
      <c r="E53" s="3">
        <v>283</v>
      </c>
      <c r="F53" s="69">
        <v>0</v>
      </c>
      <c r="G53" s="3">
        <v>22</v>
      </c>
      <c r="H53" s="3">
        <f t="shared" si="3"/>
        <v>22</v>
      </c>
      <c r="I53" s="61">
        <f t="shared" si="4"/>
        <v>7.7738515901060072</v>
      </c>
    </row>
    <row r="54" spans="1:9" ht="36" x14ac:dyDescent="0.25">
      <c r="A54" s="16">
        <f t="shared" si="1"/>
        <v>52</v>
      </c>
      <c r="B54" s="9">
        <v>4026</v>
      </c>
      <c r="C54" s="65" t="s">
        <v>142</v>
      </c>
      <c r="D54" s="63" t="s">
        <v>82</v>
      </c>
      <c r="E54" s="3">
        <v>78</v>
      </c>
      <c r="F54" s="69">
        <v>0</v>
      </c>
      <c r="G54" s="3">
        <v>3</v>
      </c>
      <c r="H54" s="3">
        <f t="shared" si="3"/>
        <v>3</v>
      </c>
      <c r="I54" s="61">
        <f t="shared" si="4"/>
        <v>3.8461538461538463</v>
      </c>
    </row>
    <row r="55" spans="1:9" ht="36" x14ac:dyDescent="0.25">
      <c r="A55" s="16">
        <f t="shared" si="1"/>
        <v>53</v>
      </c>
      <c r="B55" s="9">
        <v>4043</v>
      </c>
      <c r="C55" s="65" t="s">
        <v>143</v>
      </c>
      <c r="D55" s="63" t="s">
        <v>82</v>
      </c>
      <c r="E55" s="3">
        <v>253</v>
      </c>
      <c r="F55" s="69">
        <v>0</v>
      </c>
      <c r="G55" s="3">
        <v>69</v>
      </c>
      <c r="H55" s="3">
        <f t="shared" si="3"/>
        <v>69</v>
      </c>
      <c r="I55" s="61">
        <f t="shared" si="4"/>
        <v>27.272727272727273</v>
      </c>
    </row>
    <row r="56" spans="1:9" ht="36" x14ac:dyDescent="0.25">
      <c r="A56" s="16">
        <f t="shared" si="1"/>
        <v>54</v>
      </c>
      <c r="B56" s="9">
        <v>4044</v>
      </c>
      <c r="C56" s="65" t="s">
        <v>144</v>
      </c>
      <c r="D56" s="63" t="s">
        <v>82</v>
      </c>
      <c r="E56" s="3">
        <v>5</v>
      </c>
      <c r="F56" s="69">
        <v>0</v>
      </c>
      <c r="G56" s="3">
        <v>1</v>
      </c>
      <c r="H56" s="3">
        <f t="shared" si="3"/>
        <v>1</v>
      </c>
      <c r="I56" s="61">
        <f t="shared" si="4"/>
        <v>20</v>
      </c>
    </row>
    <row r="57" spans="1:9" ht="36" x14ac:dyDescent="0.25">
      <c r="A57" s="16">
        <f t="shared" si="1"/>
        <v>55</v>
      </c>
      <c r="B57" s="9">
        <v>4048</v>
      </c>
      <c r="C57" s="65" t="s">
        <v>145</v>
      </c>
      <c r="D57" s="63" t="s">
        <v>82</v>
      </c>
      <c r="E57" s="3">
        <v>19</v>
      </c>
      <c r="F57" s="69">
        <v>0</v>
      </c>
      <c r="G57" s="3"/>
      <c r="H57" s="3">
        <f t="shared" si="3"/>
        <v>0</v>
      </c>
      <c r="I57" s="61">
        <f t="shared" si="4"/>
        <v>0</v>
      </c>
    </row>
    <row r="58" spans="1:9" ht="36" x14ac:dyDescent="0.25">
      <c r="A58" s="16">
        <f t="shared" si="1"/>
        <v>56</v>
      </c>
      <c r="B58" s="12">
        <v>4050</v>
      </c>
      <c r="C58" s="65" t="s">
        <v>146</v>
      </c>
      <c r="D58" s="63" t="s">
        <v>82</v>
      </c>
      <c r="E58" s="3">
        <v>43</v>
      </c>
      <c r="F58" s="69">
        <v>0</v>
      </c>
      <c r="G58" s="3"/>
      <c r="H58" s="3">
        <f t="shared" si="3"/>
        <v>0</v>
      </c>
      <c r="I58" s="61">
        <f t="shared" si="4"/>
        <v>0</v>
      </c>
    </row>
    <row r="59" spans="1:9" ht="36" x14ac:dyDescent="0.25">
      <c r="A59" s="16">
        <f t="shared" si="1"/>
        <v>57</v>
      </c>
      <c r="B59" s="12">
        <v>4051</v>
      </c>
      <c r="C59" s="65" t="s">
        <v>147</v>
      </c>
      <c r="D59" s="63" t="s">
        <v>82</v>
      </c>
      <c r="E59" s="3">
        <v>0</v>
      </c>
      <c r="F59" s="71">
        <v>0</v>
      </c>
      <c r="G59" s="3"/>
      <c r="H59" s="3">
        <f t="shared" si="3"/>
        <v>0</v>
      </c>
      <c r="I59" s="61" t="e">
        <f t="shared" si="4"/>
        <v>#DIV/0!</v>
      </c>
    </row>
    <row r="60" spans="1:9" ht="36" x14ac:dyDescent="0.25">
      <c r="A60" s="16">
        <f t="shared" si="1"/>
        <v>58</v>
      </c>
      <c r="B60" s="12">
        <v>4054</v>
      </c>
      <c r="C60" s="65" t="s">
        <v>148</v>
      </c>
      <c r="D60" s="63" t="s">
        <v>82</v>
      </c>
      <c r="E60" s="3">
        <v>27</v>
      </c>
      <c r="F60" s="69">
        <v>27</v>
      </c>
      <c r="G60" s="3"/>
      <c r="H60" s="3">
        <f t="shared" si="3"/>
        <v>27</v>
      </c>
      <c r="I60" s="61">
        <f t="shared" si="4"/>
        <v>100</v>
      </c>
    </row>
    <row r="61" spans="1:9" ht="36" x14ac:dyDescent="0.25">
      <c r="A61" s="16">
        <f t="shared" si="1"/>
        <v>59</v>
      </c>
      <c r="B61" s="12">
        <v>4098</v>
      </c>
      <c r="C61" s="65" t="s">
        <v>149</v>
      </c>
      <c r="D61" s="63" t="s">
        <v>82</v>
      </c>
      <c r="E61" s="3">
        <v>134</v>
      </c>
      <c r="F61" s="69">
        <v>0</v>
      </c>
      <c r="G61" s="3"/>
      <c r="H61" s="3">
        <f t="shared" si="3"/>
        <v>0</v>
      </c>
      <c r="I61" s="61">
        <f t="shared" si="4"/>
        <v>0</v>
      </c>
    </row>
    <row r="62" spans="1:9" ht="36" x14ac:dyDescent="0.25">
      <c r="A62" s="16">
        <f t="shared" si="1"/>
        <v>60</v>
      </c>
      <c r="B62" s="12">
        <v>4099</v>
      </c>
      <c r="C62" s="65" t="s">
        <v>150</v>
      </c>
      <c r="D62" s="63" t="s">
        <v>82</v>
      </c>
      <c r="E62" s="3">
        <v>106</v>
      </c>
      <c r="F62" s="69">
        <v>0</v>
      </c>
      <c r="G62" s="3">
        <v>0</v>
      </c>
      <c r="H62" s="3">
        <f t="shared" si="3"/>
        <v>0</v>
      </c>
      <c r="I62" s="61">
        <f t="shared" si="4"/>
        <v>0</v>
      </c>
    </row>
    <row r="63" spans="1:9" ht="48" x14ac:dyDescent="0.25">
      <c r="A63" s="16">
        <f t="shared" si="1"/>
        <v>61</v>
      </c>
      <c r="B63" s="9">
        <v>5002</v>
      </c>
      <c r="C63" s="65" t="s">
        <v>151</v>
      </c>
      <c r="D63" s="63" t="s">
        <v>82</v>
      </c>
      <c r="E63" s="3">
        <v>163</v>
      </c>
      <c r="F63" s="69">
        <v>11</v>
      </c>
      <c r="G63" s="3">
        <v>0</v>
      </c>
      <c r="H63" s="3">
        <f t="shared" si="3"/>
        <v>11</v>
      </c>
      <c r="I63" s="61">
        <f t="shared" si="4"/>
        <v>6.7484662576687118</v>
      </c>
    </row>
    <row r="64" spans="1:9" ht="48" x14ac:dyDescent="0.25">
      <c r="A64" s="16">
        <f t="shared" si="1"/>
        <v>62</v>
      </c>
      <c r="B64" s="13">
        <v>5003</v>
      </c>
      <c r="C64" s="65" t="s">
        <v>152</v>
      </c>
      <c r="D64" s="63" t="s">
        <v>82</v>
      </c>
      <c r="E64" s="3">
        <v>96</v>
      </c>
      <c r="F64" s="69">
        <v>1</v>
      </c>
      <c r="G64" s="3"/>
      <c r="H64" s="3">
        <f t="shared" si="3"/>
        <v>1</v>
      </c>
      <c r="I64" s="61">
        <f t="shared" si="4"/>
        <v>1.0416666666666667</v>
      </c>
    </row>
    <row r="65" spans="1:9" ht="36" x14ac:dyDescent="0.25">
      <c r="A65" s="16">
        <f t="shared" si="1"/>
        <v>63</v>
      </c>
      <c r="B65" s="9">
        <v>5007</v>
      </c>
      <c r="C65" s="65" t="s">
        <v>153</v>
      </c>
      <c r="D65" s="63" t="s">
        <v>82</v>
      </c>
      <c r="E65" s="3">
        <v>31</v>
      </c>
      <c r="F65" s="69">
        <v>0</v>
      </c>
      <c r="G65" s="3"/>
      <c r="H65" s="3">
        <f t="shared" si="3"/>
        <v>0</v>
      </c>
      <c r="I65" s="61">
        <f t="shared" si="4"/>
        <v>0</v>
      </c>
    </row>
    <row r="66" spans="1:9" ht="36" x14ac:dyDescent="0.25">
      <c r="A66" s="16">
        <f t="shared" si="1"/>
        <v>64</v>
      </c>
      <c r="B66" s="9">
        <v>5015</v>
      </c>
      <c r="C66" s="65" t="s">
        <v>154</v>
      </c>
      <c r="D66" s="63" t="s">
        <v>82</v>
      </c>
      <c r="E66" s="3">
        <v>9</v>
      </c>
      <c r="F66" s="69">
        <v>0</v>
      </c>
      <c r="G66" s="3"/>
      <c r="H66" s="3">
        <f t="shared" si="3"/>
        <v>0</v>
      </c>
      <c r="I66" s="61">
        <f t="shared" si="4"/>
        <v>0</v>
      </c>
    </row>
    <row r="67" spans="1:9" ht="36" x14ac:dyDescent="0.25">
      <c r="A67" s="16">
        <f t="shared" si="1"/>
        <v>65</v>
      </c>
      <c r="B67" s="9">
        <v>5017</v>
      </c>
      <c r="C67" s="65" t="s">
        <v>155</v>
      </c>
      <c r="D67" s="63" t="s">
        <v>82</v>
      </c>
      <c r="E67" s="3">
        <v>43</v>
      </c>
      <c r="F67" s="69">
        <v>0</v>
      </c>
      <c r="G67" s="3"/>
      <c r="H67" s="3">
        <f t="shared" ref="H67:H98" si="5">F67+G67</f>
        <v>0</v>
      </c>
      <c r="I67" s="61">
        <f t="shared" si="4"/>
        <v>0</v>
      </c>
    </row>
    <row r="68" spans="1:9" ht="36" x14ac:dyDescent="0.25">
      <c r="A68" s="16">
        <f t="shared" si="1"/>
        <v>66</v>
      </c>
      <c r="B68" s="13">
        <v>5018</v>
      </c>
      <c r="C68" s="65" t="s">
        <v>156</v>
      </c>
      <c r="D68" s="63" t="s">
        <v>82</v>
      </c>
      <c r="E68" s="3">
        <v>25</v>
      </c>
      <c r="F68" s="69">
        <v>5</v>
      </c>
      <c r="G68" s="3"/>
      <c r="H68" s="3">
        <f t="shared" si="5"/>
        <v>5</v>
      </c>
      <c r="I68" s="61">
        <f t="shared" si="4"/>
        <v>20</v>
      </c>
    </row>
    <row r="69" spans="1:9" ht="36" x14ac:dyDescent="0.25">
      <c r="A69" s="16">
        <f t="shared" ref="A69:A106" si="6">A68+1</f>
        <v>67</v>
      </c>
      <c r="B69" s="9">
        <v>5025</v>
      </c>
      <c r="C69" s="65" t="s">
        <v>157</v>
      </c>
      <c r="D69" s="63" t="s">
        <v>82</v>
      </c>
      <c r="E69" s="3">
        <v>20</v>
      </c>
      <c r="F69" s="69">
        <v>0</v>
      </c>
      <c r="G69" s="3"/>
      <c r="H69" s="3">
        <f t="shared" si="5"/>
        <v>0</v>
      </c>
      <c r="I69" s="61">
        <f t="shared" ref="I69:I100" si="7">(H69*100)/E69</f>
        <v>0</v>
      </c>
    </row>
    <row r="70" spans="1:9" ht="36" x14ac:dyDescent="0.25">
      <c r="A70" s="16">
        <f t="shared" si="6"/>
        <v>68</v>
      </c>
      <c r="B70" s="9">
        <v>5113</v>
      </c>
      <c r="C70" s="65" t="s">
        <v>158</v>
      </c>
      <c r="D70" s="63" t="s">
        <v>82</v>
      </c>
      <c r="E70" s="3">
        <v>144</v>
      </c>
      <c r="F70" s="69">
        <v>0</v>
      </c>
      <c r="G70" s="3"/>
      <c r="H70" s="3">
        <f t="shared" si="5"/>
        <v>0</v>
      </c>
      <c r="I70" s="61">
        <f t="shared" si="7"/>
        <v>0</v>
      </c>
    </row>
    <row r="71" spans="1:9" ht="36" x14ac:dyDescent="0.25">
      <c r="A71" s="16">
        <f t="shared" si="6"/>
        <v>69</v>
      </c>
      <c r="B71" s="8">
        <v>5201</v>
      </c>
      <c r="C71" s="65" t="s">
        <v>159</v>
      </c>
      <c r="D71" s="63" t="s">
        <v>82</v>
      </c>
      <c r="E71" s="3">
        <v>120</v>
      </c>
      <c r="F71" s="69">
        <v>0</v>
      </c>
      <c r="G71" s="3">
        <v>41</v>
      </c>
      <c r="H71" s="3">
        <f t="shared" si="5"/>
        <v>41</v>
      </c>
      <c r="I71" s="61">
        <f t="shared" si="7"/>
        <v>34.166666666666664</v>
      </c>
    </row>
    <row r="72" spans="1:9" ht="36" x14ac:dyDescent="0.25">
      <c r="A72" s="16">
        <f t="shared" si="6"/>
        <v>70</v>
      </c>
      <c r="B72" s="8">
        <v>5202</v>
      </c>
      <c r="C72" s="65" t="s">
        <v>160</v>
      </c>
      <c r="D72" s="63" t="s">
        <v>82</v>
      </c>
      <c r="E72" s="3">
        <v>130</v>
      </c>
      <c r="F72" s="69">
        <v>0</v>
      </c>
      <c r="G72" s="3">
        <v>53</v>
      </c>
      <c r="H72" s="3">
        <f t="shared" si="5"/>
        <v>53</v>
      </c>
      <c r="I72" s="61">
        <f t="shared" si="7"/>
        <v>40.769230769230766</v>
      </c>
    </row>
    <row r="73" spans="1:9" ht="36" x14ac:dyDescent="0.25">
      <c r="A73" s="16">
        <f t="shared" si="6"/>
        <v>71</v>
      </c>
      <c r="B73" s="8">
        <v>5206</v>
      </c>
      <c r="C73" s="65" t="s">
        <v>161</v>
      </c>
      <c r="D73" s="63" t="s">
        <v>82</v>
      </c>
      <c r="E73" s="3">
        <v>8</v>
      </c>
      <c r="F73" s="69">
        <v>7</v>
      </c>
      <c r="G73" s="3"/>
      <c r="H73" s="3">
        <f t="shared" si="5"/>
        <v>7</v>
      </c>
      <c r="I73" s="61">
        <f t="shared" si="7"/>
        <v>87.5</v>
      </c>
    </row>
    <row r="74" spans="1:9" ht="36" x14ac:dyDescent="0.25">
      <c r="A74" s="16">
        <f t="shared" si="6"/>
        <v>72</v>
      </c>
      <c r="B74" s="8">
        <v>5207</v>
      </c>
      <c r="C74" s="65" t="s">
        <v>162</v>
      </c>
      <c r="D74" s="63" t="s">
        <v>82</v>
      </c>
      <c r="E74" s="3">
        <v>114</v>
      </c>
      <c r="F74" s="69"/>
      <c r="G74" s="3">
        <v>22</v>
      </c>
      <c r="H74" s="3">
        <f t="shared" si="5"/>
        <v>22</v>
      </c>
      <c r="I74" s="61">
        <f t="shared" si="7"/>
        <v>19.298245614035089</v>
      </c>
    </row>
    <row r="75" spans="1:9" ht="36" x14ac:dyDescent="0.25">
      <c r="A75" s="16">
        <f t="shared" si="6"/>
        <v>73</v>
      </c>
      <c r="B75" s="8">
        <v>5306</v>
      </c>
      <c r="C75" s="65" t="s">
        <v>163</v>
      </c>
      <c r="D75" s="63" t="s">
        <v>82</v>
      </c>
      <c r="E75" s="3">
        <v>90</v>
      </c>
      <c r="F75" s="69">
        <v>0</v>
      </c>
      <c r="G75" s="3">
        <v>22</v>
      </c>
      <c r="H75" s="3">
        <f t="shared" si="5"/>
        <v>22</v>
      </c>
      <c r="I75" s="61">
        <f t="shared" si="7"/>
        <v>24.444444444444443</v>
      </c>
    </row>
    <row r="76" spans="1:9" ht="36" x14ac:dyDescent="0.25">
      <c r="A76" s="16">
        <f t="shared" si="6"/>
        <v>74</v>
      </c>
      <c r="B76" s="8">
        <v>5401</v>
      </c>
      <c r="C76" s="65" t="s">
        <v>164</v>
      </c>
      <c r="D76" s="63" t="s">
        <v>82</v>
      </c>
      <c r="E76" s="3">
        <v>130</v>
      </c>
      <c r="F76" s="69">
        <f>E76-G76</f>
        <v>38</v>
      </c>
      <c r="G76" s="3">
        <v>92</v>
      </c>
      <c r="H76" s="3">
        <f t="shared" si="5"/>
        <v>130</v>
      </c>
      <c r="I76" s="61">
        <f t="shared" si="7"/>
        <v>100</v>
      </c>
    </row>
    <row r="77" spans="1:9" ht="48" x14ac:dyDescent="0.25">
      <c r="A77" s="16">
        <f t="shared" si="6"/>
        <v>75</v>
      </c>
      <c r="B77" s="8">
        <v>5403</v>
      </c>
      <c r="C77" s="65" t="s">
        <v>165</v>
      </c>
      <c r="D77" s="63" t="s">
        <v>82</v>
      </c>
      <c r="E77" s="3">
        <v>6</v>
      </c>
      <c r="F77" s="69">
        <v>0</v>
      </c>
      <c r="G77" s="3"/>
      <c r="H77" s="3">
        <f t="shared" si="5"/>
        <v>0</v>
      </c>
      <c r="I77" s="61">
        <f t="shared" si="7"/>
        <v>0</v>
      </c>
    </row>
    <row r="78" spans="1:9" ht="36" x14ac:dyDescent="0.25">
      <c r="A78" s="16">
        <f t="shared" si="6"/>
        <v>76</v>
      </c>
      <c r="B78" s="9">
        <v>5501</v>
      </c>
      <c r="C78" s="65" t="s">
        <v>166</v>
      </c>
      <c r="D78" s="63" t="s">
        <v>82</v>
      </c>
      <c r="E78" s="3">
        <v>120</v>
      </c>
      <c r="F78" s="69">
        <v>0</v>
      </c>
      <c r="G78" s="3">
        <v>36</v>
      </c>
      <c r="H78" s="3">
        <f t="shared" si="5"/>
        <v>36</v>
      </c>
      <c r="I78" s="61">
        <f t="shared" si="7"/>
        <v>30</v>
      </c>
    </row>
    <row r="79" spans="1:9" ht="36" x14ac:dyDescent="0.25">
      <c r="A79" s="16">
        <f t="shared" si="6"/>
        <v>77</v>
      </c>
      <c r="B79" s="9">
        <v>5601</v>
      </c>
      <c r="C79" s="65" t="s">
        <v>167</v>
      </c>
      <c r="D79" s="63" t="s">
        <v>82</v>
      </c>
      <c r="E79" s="3">
        <v>78</v>
      </c>
      <c r="F79" s="69">
        <v>0</v>
      </c>
      <c r="G79" s="3">
        <v>65</v>
      </c>
      <c r="H79" s="3">
        <f t="shared" si="5"/>
        <v>65</v>
      </c>
      <c r="I79" s="61">
        <f t="shared" si="7"/>
        <v>83.333333333333329</v>
      </c>
    </row>
    <row r="80" spans="1:9" ht="36" x14ac:dyDescent="0.25">
      <c r="A80" s="16">
        <f t="shared" si="6"/>
        <v>78</v>
      </c>
      <c r="B80" s="9">
        <v>5602</v>
      </c>
      <c r="C80" s="65" t="s">
        <v>168</v>
      </c>
      <c r="D80" s="63" t="s">
        <v>82</v>
      </c>
      <c r="E80" s="3">
        <v>66</v>
      </c>
      <c r="F80" s="69">
        <v>0</v>
      </c>
      <c r="G80" s="3">
        <v>41</v>
      </c>
      <c r="H80" s="3">
        <f t="shared" si="5"/>
        <v>41</v>
      </c>
      <c r="I80" s="61">
        <f t="shared" si="7"/>
        <v>62.121212121212125</v>
      </c>
    </row>
    <row r="81" spans="1:9" ht="36" x14ac:dyDescent="0.25">
      <c r="A81" s="16">
        <f t="shared" si="6"/>
        <v>79</v>
      </c>
      <c r="B81" s="9">
        <v>5606</v>
      </c>
      <c r="C81" s="65" t="s">
        <v>169</v>
      </c>
      <c r="D81" s="63" t="s">
        <v>82</v>
      </c>
      <c r="E81" s="3">
        <v>8</v>
      </c>
      <c r="F81" s="69">
        <v>0</v>
      </c>
      <c r="G81" s="3">
        <v>1</v>
      </c>
      <c r="H81" s="3">
        <f t="shared" si="5"/>
        <v>1</v>
      </c>
      <c r="I81" s="61">
        <f t="shared" si="7"/>
        <v>12.5</v>
      </c>
    </row>
    <row r="82" spans="1:9" ht="48" x14ac:dyDescent="0.25">
      <c r="A82" s="16">
        <f t="shared" si="6"/>
        <v>80</v>
      </c>
      <c r="B82" s="13">
        <v>5702</v>
      </c>
      <c r="C82" s="65" t="s">
        <v>170</v>
      </c>
      <c r="D82" s="63" t="s">
        <v>82</v>
      </c>
      <c r="E82" s="3">
        <v>99</v>
      </c>
      <c r="F82" s="69">
        <v>0</v>
      </c>
      <c r="G82" s="3">
        <v>56</v>
      </c>
      <c r="H82" s="3">
        <f t="shared" si="5"/>
        <v>56</v>
      </c>
      <c r="I82" s="61">
        <f t="shared" si="7"/>
        <v>56.565656565656568</v>
      </c>
    </row>
    <row r="83" spans="1:9" ht="36" x14ac:dyDescent="0.25">
      <c r="A83" s="16">
        <f t="shared" si="6"/>
        <v>81</v>
      </c>
      <c r="B83" s="13">
        <v>5705</v>
      </c>
      <c r="C83" s="65" t="s">
        <v>171</v>
      </c>
      <c r="D83" s="63" t="s">
        <v>82</v>
      </c>
      <c r="E83" s="3">
        <v>75</v>
      </c>
      <c r="F83" s="69">
        <v>75</v>
      </c>
      <c r="G83" s="3"/>
      <c r="H83" s="3">
        <f t="shared" si="5"/>
        <v>75</v>
      </c>
      <c r="I83" s="61">
        <f t="shared" si="7"/>
        <v>100</v>
      </c>
    </row>
    <row r="84" spans="1:9" ht="48" x14ac:dyDescent="0.25">
      <c r="A84" s="16">
        <f t="shared" si="6"/>
        <v>82</v>
      </c>
      <c r="B84" s="13">
        <v>5708</v>
      </c>
      <c r="C84" s="65" t="s">
        <v>172</v>
      </c>
      <c r="D84" s="63" t="s">
        <v>82</v>
      </c>
      <c r="E84" s="3">
        <v>17</v>
      </c>
      <c r="F84" s="69">
        <v>0</v>
      </c>
      <c r="G84" s="3">
        <v>9</v>
      </c>
      <c r="H84" s="3">
        <f t="shared" si="5"/>
        <v>9</v>
      </c>
      <c r="I84" s="61">
        <f t="shared" si="7"/>
        <v>52.941176470588232</v>
      </c>
    </row>
    <row r="85" spans="1:9" ht="48" x14ac:dyDescent="0.25">
      <c r="A85" s="16">
        <f t="shared" si="6"/>
        <v>83</v>
      </c>
      <c r="B85" s="13">
        <v>5714</v>
      </c>
      <c r="C85" s="65" t="s">
        <v>173</v>
      </c>
      <c r="D85" s="63" t="s">
        <v>82</v>
      </c>
      <c r="E85" s="3">
        <v>8</v>
      </c>
      <c r="F85" s="69">
        <v>0</v>
      </c>
      <c r="G85" s="3">
        <v>3</v>
      </c>
      <c r="H85" s="3">
        <f t="shared" si="5"/>
        <v>3</v>
      </c>
      <c r="I85" s="61">
        <f t="shared" si="7"/>
        <v>37.5</v>
      </c>
    </row>
    <row r="86" spans="1:9" ht="48" x14ac:dyDescent="0.25">
      <c r="A86" s="16">
        <f t="shared" si="6"/>
        <v>84</v>
      </c>
      <c r="B86" s="13">
        <v>5715</v>
      </c>
      <c r="C86" s="65" t="s">
        <v>174</v>
      </c>
      <c r="D86" s="63" t="s">
        <v>82</v>
      </c>
      <c r="E86" s="3">
        <v>108</v>
      </c>
      <c r="F86" s="69">
        <v>0</v>
      </c>
      <c r="G86" s="3">
        <v>6</v>
      </c>
      <c r="H86" s="3">
        <f t="shared" si="5"/>
        <v>6</v>
      </c>
      <c r="I86" s="61">
        <f t="shared" si="7"/>
        <v>5.5555555555555554</v>
      </c>
    </row>
    <row r="87" spans="1:9" ht="36" x14ac:dyDescent="0.25">
      <c r="A87" s="16">
        <f t="shared" si="6"/>
        <v>85</v>
      </c>
      <c r="B87" s="13">
        <v>5716</v>
      </c>
      <c r="C87" s="65" t="s">
        <v>175</v>
      </c>
      <c r="D87" s="63" t="s">
        <v>82</v>
      </c>
      <c r="E87" s="3">
        <v>63</v>
      </c>
      <c r="F87" s="69">
        <v>7</v>
      </c>
      <c r="G87" s="3">
        <v>0</v>
      </c>
      <c r="H87" s="3">
        <f t="shared" si="5"/>
        <v>7</v>
      </c>
      <c r="I87" s="61">
        <f t="shared" si="7"/>
        <v>11.111111111111111</v>
      </c>
    </row>
    <row r="88" spans="1:9" ht="36" x14ac:dyDescent="0.25">
      <c r="A88" s="16">
        <f t="shared" si="6"/>
        <v>86</v>
      </c>
      <c r="B88" s="13">
        <v>5721</v>
      </c>
      <c r="C88" s="65" t="s">
        <v>176</v>
      </c>
      <c r="D88" s="63" t="s">
        <v>82</v>
      </c>
      <c r="E88" s="3">
        <v>91</v>
      </c>
      <c r="F88" s="69">
        <v>0</v>
      </c>
      <c r="G88" s="3">
        <v>37</v>
      </c>
      <c r="H88" s="3">
        <f t="shared" si="5"/>
        <v>37</v>
      </c>
      <c r="I88" s="61">
        <f t="shared" si="7"/>
        <v>40.659340659340657</v>
      </c>
    </row>
    <row r="89" spans="1:9" ht="36" x14ac:dyDescent="0.25">
      <c r="A89" s="16">
        <f t="shared" si="6"/>
        <v>87</v>
      </c>
      <c r="B89" s="8">
        <v>5902</v>
      </c>
      <c r="C89" s="65" t="s">
        <v>177</v>
      </c>
      <c r="D89" s="63" t="s">
        <v>82</v>
      </c>
      <c r="E89" s="3">
        <v>124</v>
      </c>
      <c r="F89" s="69">
        <v>124</v>
      </c>
      <c r="G89" s="3"/>
      <c r="H89" s="3">
        <f t="shared" si="5"/>
        <v>124</v>
      </c>
      <c r="I89" s="61">
        <f t="shared" si="7"/>
        <v>100</v>
      </c>
    </row>
    <row r="90" spans="1:9" ht="36" x14ac:dyDescent="0.25">
      <c r="A90" s="16">
        <f t="shared" si="6"/>
        <v>88</v>
      </c>
      <c r="B90" s="8">
        <v>5903</v>
      </c>
      <c r="C90" s="65" t="s">
        <v>178</v>
      </c>
      <c r="D90" s="63" t="s">
        <v>82</v>
      </c>
      <c r="E90" s="3">
        <v>101</v>
      </c>
      <c r="F90" s="69">
        <v>0</v>
      </c>
      <c r="G90" s="3">
        <v>67</v>
      </c>
      <c r="H90" s="3">
        <f t="shared" si="5"/>
        <v>67</v>
      </c>
      <c r="I90" s="61">
        <f t="shared" si="7"/>
        <v>66.336633663366342</v>
      </c>
    </row>
    <row r="91" spans="1:9" ht="36" x14ac:dyDescent="0.25">
      <c r="A91" s="16">
        <f t="shared" si="6"/>
        <v>89</v>
      </c>
      <c r="B91" s="8">
        <v>5905</v>
      </c>
      <c r="C91" s="65" t="s">
        <v>179</v>
      </c>
      <c r="D91" s="63" t="s">
        <v>82</v>
      </c>
      <c r="E91" s="3">
        <v>9</v>
      </c>
      <c r="F91" s="69">
        <v>0</v>
      </c>
      <c r="G91" s="3"/>
      <c r="H91" s="3">
        <f t="shared" si="5"/>
        <v>0</v>
      </c>
      <c r="I91" s="61">
        <f t="shared" si="7"/>
        <v>0</v>
      </c>
    </row>
    <row r="92" spans="1:9" ht="36" x14ac:dyDescent="0.25">
      <c r="A92" s="16">
        <f t="shared" si="6"/>
        <v>90</v>
      </c>
      <c r="B92" s="8">
        <v>6002</v>
      </c>
      <c r="C92" s="65" t="s">
        <v>88</v>
      </c>
      <c r="D92" s="63" t="s">
        <v>82</v>
      </c>
      <c r="E92" s="3">
        <v>203</v>
      </c>
      <c r="F92" s="69">
        <v>0</v>
      </c>
      <c r="G92" s="3">
        <v>80</v>
      </c>
      <c r="H92" s="3">
        <f t="shared" si="5"/>
        <v>80</v>
      </c>
      <c r="I92" s="61">
        <f t="shared" si="7"/>
        <v>39.408866995073893</v>
      </c>
    </row>
    <row r="93" spans="1:9" ht="36" x14ac:dyDescent="0.25">
      <c r="A93" s="16">
        <f t="shared" si="6"/>
        <v>91</v>
      </c>
      <c r="B93" s="9">
        <v>6004</v>
      </c>
      <c r="C93" s="65" t="s">
        <v>180</v>
      </c>
      <c r="D93" s="63" t="s">
        <v>82</v>
      </c>
      <c r="E93" s="3">
        <v>33</v>
      </c>
      <c r="F93" s="69">
        <v>3</v>
      </c>
      <c r="G93" s="3"/>
      <c r="H93" s="3">
        <f t="shared" si="5"/>
        <v>3</v>
      </c>
      <c r="I93" s="61">
        <f t="shared" si="7"/>
        <v>9.0909090909090917</v>
      </c>
    </row>
    <row r="94" spans="1:9" ht="36" x14ac:dyDescent="0.25">
      <c r="A94" s="16">
        <f t="shared" si="6"/>
        <v>92</v>
      </c>
      <c r="B94" s="9">
        <v>6007</v>
      </c>
      <c r="C94" s="65" t="s">
        <v>181</v>
      </c>
      <c r="D94" s="63" t="s">
        <v>82</v>
      </c>
      <c r="E94" s="3">
        <v>53</v>
      </c>
      <c r="F94" s="69">
        <v>0</v>
      </c>
      <c r="G94" s="3"/>
      <c r="H94" s="3">
        <f t="shared" si="5"/>
        <v>0</v>
      </c>
      <c r="I94" s="61">
        <f t="shared" si="7"/>
        <v>0</v>
      </c>
    </row>
    <row r="95" spans="1:9" ht="36" x14ac:dyDescent="0.25">
      <c r="A95" s="16">
        <f t="shared" si="6"/>
        <v>93</v>
      </c>
      <c r="B95" s="13">
        <v>6008</v>
      </c>
      <c r="C95" s="65" t="s">
        <v>182</v>
      </c>
      <c r="D95" s="63" t="s">
        <v>82</v>
      </c>
      <c r="E95" s="3">
        <v>58</v>
      </c>
      <c r="F95" s="69">
        <v>58</v>
      </c>
      <c r="G95" s="3"/>
      <c r="H95" s="3">
        <f t="shared" si="5"/>
        <v>58</v>
      </c>
      <c r="I95" s="61">
        <f t="shared" si="7"/>
        <v>100</v>
      </c>
    </row>
    <row r="96" spans="1:9" ht="36" x14ac:dyDescent="0.25">
      <c r="A96" s="16">
        <f t="shared" si="6"/>
        <v>94</v>
      </c>
      <c r="B96" s="13">
        <v>6009</v>
      </c>
      <c r="C96" s="65" t="s">
        <v>183</v>
      </c>
      <c r="D96" s="63" t="s">
        <v>82</v>
      </c>
      <c r="E96" s="3">
        <v>3</v>
      </c>
      <c r="F96" s="69">
        <v>3</v>
      </c>
      <c r="G96" s="3"/>
      <c r="H96" s="3">
        <f t="shared" si="5"/>
        <v>3</v>
      </c>
      <c r="I96" s="61">
        <f t="shared" si="7"/>
        <v>100</v>
      </c>
    </row>
    <row r="97" spans="1:9" ht="36" x14ac:dyDescent="0.25">
      <c r="A97" s="16">
        <f t="shared" si="6"/>
        <v>95</v>
      </c>
      <c r="B97" s="9">
        <v>6010</v>
      </c>
      <c r="C97" s="65" t="s">
        <v>184</v>
      </c>
      <c r="D97" s="63" t="s">
        <v>82</v>
      </c>
      <c r="E97" s="3">
        <v>0</v>
      </c>
      <c r="F97" s="69">
        <v>0</v>
      </c>
      <c r="G97" s="3"/>
      <c r="H97" s="3">
        <f t="shared" si="5"/>
        <v>0</v>
      </c>
      <c r="I97" s="61" t="e">
        <f t="shared" si="7"/>
        <v>#DIV/0!</v>
      </c>
    </row>
    <row r="98" spans="1:9" ht="36" x14ac:dyDescent="0.25">
      <c r="A98" s="16">
        <f t="shared" si="6"/>
        <v>96</v>
      </c>
      <c r="B98" s="13">
        <v>6011</v>
      </c>
      <c r="C98" s="65" t="s">
        <v>185</v>
      </c>
      <c r="D98" s="63" t="s">
        <v>82</v>
      </c>
      <c r="E98" s="3">
        <v>0</v>
      </c>
      <c r="F98" s="70">
        <v>0</v>
      </c>
      <c r="G98" s="3"/>
      <c r="H98" s="3">
        <f t="shared" si="5"/>
        <v>0</v>
      </c>
      <c r="I98" s="61" t="e">
        <f t="shared" si="7"/>
        <v>#DIV/0!</v>
      </c>
    </row>
    <row r="99" spans="1:9" ht="36" x14ac:dyDescent="0.25">
      <c r="A99" s="16">
        <f t="shared" si="6"/>
        <v>97</v>
      </c>
      <c r="B99" s="9">
        <v>6013</v>
      </c>
      <c r="C99" s="65" t="s">
        <v>186</v>
      </c>
      <c r="D99" s="63" t="s">
        <v>82</v>
      </c>
      <c r="E99" s="3">
        <v>77</v>
      </c>
      <c r="F99" s="69">
        <v>0</v>
      </c>
      <c r="G99" s="3"/>
      <c r="H99" s="3">
        <f t="shared" ref="H99:H106" si="8">F99+G99</f>
        <v>0</v>
      </c>
      <c r="I99" s="61">
        <f t="shared" si="7"/>
        <v>0</v>
      </c>
    </row>
    <row r="100" spans="1:9" ht="26.25" customHeight="1" x14ac:dyDescent="0.25">
      <c r="A100" s="16">
        <f t="shared" si="6"/>
        <v>98</v>
      </c>
      <c r="B100" s="9">
        <v>6015</v>
      </c>
      <c r="C100" s="65" t="s">
        <v>187</v>
      </c>
      <c r="D100" s="63" t="s">
        <v>82</v>
      </c>
      <c r="E100" s="3">
        <v>59</v>
      </c>
      <c r="F100" s="69">
        <v>0</v>
      </c>
      <c r="G100" s="3"/>
      <c r="H100" s="3">
        <f t="shared" si="8"/>
        <v>0</v>
      </c>
      <c r="I100" s="61">
        <f t="shared" si="7"/>
        <v>0</v>
      </c>
    </row>
    <row r="101" spans="1:9" ht="36" x14ac:dyDescent="0.25">
      <c r="A101" s="16">
        <f t="shared" si="6"/>
        <v>99</v>
      </c>
      <c r="B101" s="13">
        <v>6016</v>
      </c>
      <c r="C101" s="65" t="s">
        <v>188</v>
      </c>
      <c r="D101" s="63" t="s">
        <v>82</v>
      </c>
      <c r="E101" s="3">
        <v>109</v>
      </c>
      <c r="F101" s="69">
        <v>0</v>
      </c>
      <c r="G101" s="3"/>
      <c r="H101" s="3">
        <f t="shared" si="8"/>
        <v>0</v>
      </c>
      <c r="I101" s="61">
        <f t="shared" ref="I101:I106" si="9">(H101*100)/E101</f>
        <v>0</v>
      </c>
    </row>
    <row r="102" spans="1:9" ht="36" x14ac:dyDescent="0.25">
      <c r="A102" s="16">
        <f t="shared" si="6"/>
        <v>100</v>
      </c>
      <c r="B102" s="9">
        <v>6021</v>
      </c>
      <c r="C102" s="65" t="s">
        <v>189</v>
      </c>
      <c r="D102" s="63" t="s">
        <v>82</v>
      </c>
      <c r="E102" s="3">
        <v>95</v>
      </c>
      <c r="F102" s="69">
        <v>0</v>
      </c>
      <c r="G102" s="3"/>
      <c r="H102" s="3">
        <f t="shared" si="8"/>
        <v>0</v>
      </c>
      <c r="I102" s="61">
        <f t="shared" si="9"/>
        <v>0</v>
      </c>
    </row>
    <row r="103" spans="1:9" ht="36" x14ac:dyDescent="0.25">
      <c r="A103" s="16">
        <f t="shared" si="6"/>
        <v>101</v>
      </c>
      <c r="B103" s="9">
        <v>6023</v>
      </c>
      <c r="C103" s="65" t="s">
        <v>190</v>
      </c>
      <c r="D103" s="63" t="s">
        <v>82</v>
      </c>
      <c r="E103" s="3"/>
      <c r="F103" s="71">
        <v>0</v>
      </c>
      <c r="G103" s="3"/>
      <c r="H103" s="3">
        <f t="shared" si="8"/>
        <v>0</v>
      </c>
      <c r="I103" s="61" t="e">
        <f t="shared" si="9"/>
        <v>#DIV/0!</v>
      </c>
    </row>
    <row r="104" spans="1:9" ht="36" x14ac:dyDescent="0.25">
      <c r="A104" s="16">
        <f t="shared" si="6"/>
        <v>102</v>
      </c>
      <c r="B104" s="8">
        <v>6025</v>
      </c>
      <c r="C104" s="65" t="s">
        <v>191</v>
      </c>
      <c r="D104" s="63" t="s">
        <v>82</v>
      </c>
      <c r="E104" s="3">
        <v>44</v>
      </c>
      <c r="F104" s="69">
        <v>0</v>
      </c>
      <c r="G104" s="3"/>
      <c r="H104" s="3">
        <f t="shared" si="8"/>
        <v>0</v>
      </c>
      <c r="I104" s="61">
        <f t="shared" si="9"/>
        <v>0</v>
      </c>
    </row>
    <row r="105" spans="1:9" ht="36" x14ac:dyDescent="0.25">
      <c r="A105" s="16">
        <f t="shared" si="6"/>
        <v>103</v>
      </c>
      <c r="B105" s="8">
        <v>6030</v>
      </c>
      <c r="C105" s="65" t="s">
        <v>192</v>
      </c>
      <c r="D105" s="63" t="s">
        <v>82</v>
      </c>
      <c r="E105" s="3"/>
      <c r="F105" s="70">
        <v>0</v>
      </c>
      <c r="G105" s="3"/>
      <c r="H105" s="3">
        <f t="shared" si="8"/>
        <v>0</v>
      </c>
      <c r="I105" s="61" t="e">
        <f t="shared" si="9"/>
        <v>#DIV/0!</v>
      </c>
    </row>
    <row r="106" spans="1:9" ht="36.75" thickBot="1" x14ac:dyDescent="0.3">
      <c r="A106" s="25">
        <f t="shared" si="6"/>
        <v>104</v>
      </c>
      <c r="B106" s="26">
        <v>9252</v>
      </c>
      <c r="C106" s="66" t="s">
        <v>193</v>
      </c>
      <c r="D106" s="73" t="s">
        <v>82</v>
      </c>
      <c r="E106" s="27">
        <v>0</v>
      </c>
      <c r="F106" s="72">
        <v>0</v>
      </c>
      <c r="G106" s="27"/>
      <c r="H106" s="27">
        <f t="shared" si="8"/>
        <v>0</v>
      </c>
      <c r="I106" s="62" t="e">
        <f t="shared" si="9"/>
        <v>#DIV/0!</v>
      </c>
    </row>
    <row r="107" spans="1:9" x14ac:dyDescent="0.25">
      <c r="A107" s="125" t="s">
        <v>3</v>
      </c>
      <c r="B107" s="125"/>
      <c r="C107" s="126"/>
      <c r="D107" s="20"/>
      <c r="E107" s="58">
        <f>SUM(E3:E106)</f>
        <v>5973</v>
      </c>
      <c r="F107" s="58">
        <f>SUM(F3:F106)</f>
        <v>603</v>
      </c>
      <c r="G107" s="58">
        <f>SUM(G3:G106)</f>
        <v>1340</v>
      </c>
      <c r="H107" s="58"/>
      <c r="I107" s="59"/>
    </row>
  </sheetData>
  <mergeCells count="1">
    <mergeCell ref="A107:C10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D15" sqref="D15"/>
    </sheetView>
  </sheetViews>
  <sheetFormatPr defaultRowHeight="15" x14ac:dyDescent="0.25"/>
  <cols>
    <col min="2" max="2" width="9.140625" style="121"/>
    <col min="3" max="3" width="48" customWidth="1"/>
    <col min="4" max="12" width="14.28515625" customWidth="1"/>
  </cols>
  <sheetData>
    <row r="1" spans="1:12" ht="15.75" thickBot="1" x14ac:dyDescent="0.3"/>
    <row r="2" spans="1:12" ht="15.75" thickBot="1" x14ac:dyDescent="0.3">
      <c r="A2" s="127" t="s">
        <v>83</v>
      </c>
      <c r="B2" s="130" t="s">
        <v>4</v>
      </c>
      <c r="C2" s="132" t="s">
        <v>7</v>
      </c>
      <c r="D2" s="142" t="s">
        <v>209</v>
      </c>
      <c r="E2" s="143"/>
      <c r="F2" s="144"/>
      <c r="G2" s="142" t="s">
        <v>210</v>
      </c>
      <c r="H2" s="143"/>
      <c r="I2" s="144"/>
      <c r="J2" s="142" t="s">
        <v>5</v>
      </c>
      <c r="K2" s="143"/>
      <c r="L2" s="144"/>
    </row>
    <row r="3" spans="1:12" ht="45.75" thickBot="1" x14ac:dyDescent="0.3">
      <c r="A3" s="128"/>
      <c r="B3" s="130"/>
      <c r="C3" s="132"/>
      <c r="D3" s="116" t="s">
        <v>211</v>
      </c>
      <c r="E3" s="146" t="s">
        <v>207</v>
      </c>
      <c r="F3" s="147" t="s">
        <v>208</v>
      </c>
      <c r="G3" s="116" t="s">
        <v>211</v>
      </c>
      <c r="H3" s="146" t="s">
        <v>207</v>
      </c>
      <c r="I3" s="147" t="s">
        <v>208</v>
      </c>
      <c r="J3" s="116" t="s">
        <v>211</v>
      </c>
      <c r="K3" s="146" t="s">
        <v>207</v>
      </c>
      <c r="L3" s="147" t="s">
        <v>208</v>
      </c>
    </row>
    <row r="4" spans="1:12" x14ac:dyDescent="0.25">
      <c r="A4" s="31">
        <v>1</v>
      </c>
      <c r="B4" s="129">
        <v>4024</v>
      </c>
      <c r="C4" s="133" t="s">
        <v>87</v>
      </c>
      <c r="D4" s="145"/>
      <c r="E4" s="131"/>
      <c r="F4" s="137"/>
      <c r="G4" s="145"/>
      <c r="H4" s="131">
        <v>2</v>
      </c>
      <c r="I4" s="137"/>
      <c r="J4" s="145"/>
      <c r="K4" s="154">
        <v>1</v>
      </c>
      <c r="L4" s="137"/>
    </row>
    <row r="5" spans="1:12" ht="45" x14ac:dyDescent="0.25">
      <c r="A5" s="32">
        <v>2</v>
      </c>
      <c r="B5" s="122">
        <v>6002</v>
      </c>
      <c r="C5" s="134" t="s">
        <v>88</v>
      </c>
      <c r="D5" s="138"/>
      <c r="E5" s="30"/>
      <c r="F5" s="139"/>
      <c r="G5" s="138">
        <v>16</v>
      </c>
      <c r="H5" s="30"/>
      <c r="I5" s="139"/>
      <c r="J5" s="148">
        <v>1</v>
      </c>
      <c r="K5" s="30"/>
      <c r="L5" s="139"/>
    </row>
    <row r="6" spans="1:12" x14ac:dyDescent="0.25">
      <c r="A6" s="32">
        <v>3</v>
      </c>
      <c r="B6" s="122">
        <v>6007</v>
      </c>
      <c r="C6" s="135" t="s">
        <v>85</v>
      </c>
      <c r="D6" s="138"/>
      <c r="E6" s="30"/>
      <c r="F6" s="139"/>
      <c r="G6" s="138">
        <v>5</v>
      </c>
      <c r="H6" s="30">
        <v>1</v>
      </c>
      <c r="I6" s="139"/>
      <c r="J6" s="148">
        <v>1</v>
      </c>
      <c r="K6" s="149">
        <v>1</v>
      </c>
      <c r="L6" s="150"/>
    </row>
    <row r="7" spans="1:12" ht="15.75" thickBot="1" x14ac:dyDescent="0.3">
      <c r="A7" s="33">
        <v>4</v>
      </c>
      <c r="B7" s="123">
        <v>6013</v>
      </c>
      <c r="C7" s="136" t="s">
        <v>86</v>
      </c>
      <c r="D7" s="140"/>
      <c r="E7" s="35"/>
      <c r="F7" s="141"/>
      <c r="G7" s="140">
        <v>12</v>
      </c>
      <c r="H7" s="35">
        <v>1</v>
      </c>
      <c r="I7" s="141">
        <v>2</v>
      </c>
      <c r="J7" s="151">
        <v>1</v>
      </c>
      <c r="K7" s="152">
        <v>1</v>
      </c>
      <c r="L7" s="153">
        <v>1</v>
      </c>
    </row>
  </sheetData>
  <sortState ref="A3:C27">
    <sortCondition ref="B2"/>
  </sortState>
  <mergeCells count="6">
    <mergeCell ref="G2:I2"/>
    <mergeCell ref="J2:L2"/>
    <mergeCell ref="A2:A3"/>
    <mergeCell ref="B2:B3"/>
    <mergeCell ref="C2:C3"/>
    <mergeCell ref="D2:F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ЭЛН</vt:lpstr>
      <vt:lpstr>ИПРА</vt:lpstr>
      <vt:lpstr>ЭП</vt:lpstr>
      <vt:lpstr>Телемедицинские консультации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Пестова Наталья Михайловна</dc:creator>
  <cp:lastModifiedBy>Лютова Надежда Анатольевна</cp:lastModifiedBy>
  <dcterms:created xsi:type="dcterms:W3CDTF">2019-07-12T06:53:21Z</dcterms:created>
  <dcterms:modified xsi:type="dcterms:W3CDTF">2019-07-29T08:08:03Z</dcterms:modified>
</cp:coreProperties>
</file>