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2023_показатели цифрового контура\отчеты по показателям\Еженедельный п.2,3,17,18, 20\"/>
    </mc:Choice>
  </mc:AlternateContent>
  <bookViews>
    <workbookView xWindow="0" yWindow="0" windowWidth="28800" windowHeight="12135"/>
  </bookViews>
  <sheets>
    <sheet name="п.2" sheetId="2" r:id="rId1"/>
    <sheet name="п.3" sheetId="6" r:id="rId2"/>
    <sheet name="п.17" sheetId="3" r:id="rId3"/>
    <sheet name="п.18" sheetId="4" r:id="rId4"/>
    <sheet name="п.20" sheetId="5" r:id="rId5"/>
  </sheets>
  <definedNames>
    <definedName name="_xlnm._FilterDatabase" localSheetId="0" hidden="1">п.2!$A$5:$AK$105</definedName>
    <definedName name="_xlnm._FilterDatabase" localSheetId="4" hidden="1">п.20!$A$5:$AG$5</definedName>
    <definedName name="_xlnm._FilterDatabase" localSheetId="1" hidden="1">п.3!$A$5:$S$105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5" l="1"/>
  <c r="AJ105" i="2" l="1"/>
  <c r="AI105" i="2"/>
  <c r="AD105" i="2"/>
  <c r="AA105" i="2"/>
  <c r="AJ104" i="2"/>
  <c r="AI104" i="2"/>
  <c r="AD104" i="2"/>
  <c r="AA104" i="2"/>
  <c r="AJ103" i="2"/>
  <c r="AI103" i="2"/>
  <c r="AD103" i="2"/>
  <c r="AA103" i="2"/>
  <c r="AJ6" i="2"/>
  <c r="AI6" i="2"/>
  <c r="AD6" i="2"/>
  <c r="AA6" i="2"/>
  <c r="AJ102" i="2"/>
  <c r="AI102" i="2"/>
  <c r="AD102" i="2"/>
  <c r="AA102" i="2"/>
  <c r="AJ101" i="2"/>
  <c r="AI101" i="2"/>
  <c r="AD101" i="2"/>
  <c r="AA101" i="2"/>
  <c r="AJ14" i="2"/>
  <c r="AI14" i="2"/>
  <c r="AD14" i="2"/>
  <c r="AA14" i="2"/>
  <c r="AJ47" i="2"/>
  <c r="AI47" i="2"/>
  <c r="AD47" i="2"/>
  <c r="AA47" i="2"/>
  <c r="AJ33" i="2"/>
  <c r="AI33" i="2"/>
  <c r="AD33" i="2"/>
  <c r="AA33" i="2"/>
  <c r="AJ13" i="2"/>
  <c r="AI13" i="2"/>
  <c r="AD13" i="2"/>
  <c r="AA13" i="2"/>
  <c r="AJ100" i="2"/>
  <c r="AI100" i="2"/>
  <c r="AD100" i="2"/>
  <c r="AA100" i="2"/>
  <c r="AJ53" i="2"/>
  <c r="AI53" i="2"/>
  <c r="AD53" i="2"/>
  <c r="AA53" i="2"/>
  <c r="AJ22" i="2"/>
  <c r="AI22" i="2"/>
  <c r="AD22" i="2"/>
  <c r="AA22" i="2"/>
  <c r="AJ99" i="2"/>
  <c r="AI99" i="2"/>
  <c r="AD99" i="2"/>
  <c r="AA99" i="2"/>
  <c r="AJ19" i="2"/>
  <c r="AI19" i="2"/>
  <c r="AD19" i="2"/>
  <c r="AA19" i="2"/>
  <c r="AJ7" i="2"/>
  <c r="AI7" i="2"/>
  <c r="AD7" i="2"/>
  <c r="AA7" i="2"/>
  <c r="AJ98" i="2"/>
  <c r="AI98" i="2"/>
  <c r="AD98" i="2"/>
  <c r="AA98" i="2"/>
  <c r="AJ97" i="2"/>
  <c r="AI97" i="2"/>
  <c r="AD97" i="2"/>
  <c r="AA97" i="2"/>
  <c r="AJ96" i="2"/>
  <c r="AI96" i="2"/>
  <c r="AD96" i="2"/>
  <c r="AA96" i="2"/>
  <c r="AJ51" i="2"/>
  <c r="AI51" i="2"/>
  <c r="AD51" i="2"/>
  <c r="AA51" i="2"/>
  <c r="AJ95" i="2"/>
  <c r="AI95" i="2"/>
  <c r="AD95" i="2"/>
  <c r="AA95" i="2"/>
  <c r="AJ94" i="2"/>
  <c r="AI94" i="2"/>
  <c r="AD94" i="2"/>
  <c r="AA94" i="2"/>
  <c r="AJ93" i="2"/>
  <c r="AI93" i="2"/>
  <c r="AD93" i="2"/>
  <c r="AA93" i="2"/>
  <c r="AJ27" i="2"/>
  <c r="AI27" i="2"/>
  <c r="AD27" i="2"/>
  <c r="AA27" i="2"/>
  <c r="AJ44" i="2"/>
  <c r="AI44" i="2"/>
  <c r="AD44" i="2"/>
  <c r="AA44" i="2"/>
  <c r="AJ92" i="2"/>
  <c r="AI92" i="2"/>
  <c r="AD92" i="2"/>
  <c r="AA92" i="2"/>
  <c r="AJ91" i="2"/>
  <c r="AI91" i="2"/>
  <c r="AD91" i="2"/>
  <c r="AA91" i="2"/>
  <c r="AJ55" i="2"/>
  <c r="AI55" i="2"/>
  <c r="AD55" i="2"/>
  <c r="AA55" i="2"/>
  <c r="AJ90" i="2"/>
  <c r="AI90" i="2"/>
  <c r="AD90" i="2"/>
  <c r="AA90" i="2"/>
  <c r="AJ89" i="2"/>
  <c r="AI89" i="2"/>
  <c r="AD89" i="2"/>
  <c r="AA89" i="2"/>
  <c r="AJ88" i="2"/>
  <c r="AI88" i="2"/>
  <c r="AD88" i="2"/>
  <c r="AA88" i="2"/>
  <c r="AJ38" i="2"/>
  <c r="AI38" i="2"/>
  <c r="AD38" i="2"/>
  <c r="AA38" i="2"/>
  <c r="AJ87" i="2"/>
  <c r="AI87" i="2"/>
  <c r="AD87" i="2"/>
  <c r="AA87" i="2"/>
  <c r="AJ43" i="2"/>
  <c r="AI43" i="2"/>
  <c r="AD43" i="2"/>
  <c r="AA43" i="2"/>
  <c r="AJ86" i="2"/>
  <c r="AI86" i="2"/>
  <c r="AD86" i="2"/>
  <c r="AA86" i="2"/>
  <c r="AJ30" i="2"/>
  <c r="AI30" i="2"/>
  <c r="AD30" i="2"/>
  <c r="AA30" i="2"/>
  <c r="AJ85" i="2"/>
  <c r="AI85" i="2"/>
  <c r="AD85" i="2"/>
  <c r="AA85" i="2"/>
  <c r="AJ29" i="2"/>
  <c r="AI29" i="2"/>
  <c r="AD29" i="2"/>
  <c r="AA29" i="2"/>
  <c r="AJ24" i="2"/>
  <c r="AI24" i="2"/>
  <c r="AD24" i="2"/>
  <c r="AA24" i="2"/>
  <c r="AJ46" i="2"/>
  <c r="AI46" i="2"/>
  <c r="AD46" i="2"/>
  <c r="AA46" i="2"/>
  <c r="AJ84" i="2"/>
  <c r="AI84" i="2"/>
  <c r="AD84" i="2"/>
  <c r="AA84" i="2"/>
  <c r="AJ56" i="2"/>
  <c r="AI56" i="2"/>
  <c r="AD56" i="2"/>
  <c r="AA56" i="2"/>
  <c r="AJ20" i="2"/>
  <c r="AI20" i="2"/>
  <c r="AD20" i="2"/>
  <c r="AA20" i="2"/>
  <c r="AJ40" i="2"/>
  <c r="AI40" i="2"/>
  <c r="AD40" i="2"/>
  <c r="AA40" i="2"/>
  <c r="AJ57" i="2"/>
  <c r="AI57" i="2"/>
  <c r="AD57" i="2"/>
  <c r="AA57" i="2"/>
  <c r="AJ83" i="2"/>
  <c r="AI83" i="2"/>
  <c r="AD83" i="2"/>
  <c r="AA83" i="2"/>
  <c r="AJ82" i="2"/>
  <c r="AI82" i="2"/>
  <c r="AD82" i="2"/>
  <c r="AA82" i="2"/>
  <c r="AJ81" i="2"/>
  <c r="AI81" i="2"/>
  <c r="AD81" i="2"/>
  <c r="AA81" i="2"/>
  <c r="AJ54" i="2"/>
  <c r="AI54" i="2"/>
  <c r="AD54" i="2"/>
  <c r="AA54" i="2"/>
  <c r="AJ80" i="2"/>
  <c r="AI80" i="2"/>
  <c r="AD80" i="2"/>
  <c r="AA80" i="2"/>
  <c r="AJ41" i="2"/>
  <c r="AI41" i="2"/>
  <c r="AD41" i="2"/>
  <c r="AA41" i="2"/>
  <c r="AJ79" i="2"/>
  <c r="AI79" i="2"/>
  <c r="AD79" i="2"/>
  <c r="AA79" i="2"/>
  <c r="AJ10" i="2"/>
  <c r="AI10" i="2"/>
  <c r="AD10" i="2"/>
  <c r="AA10" i="2"/>
  <c r="AJ49" i="2"/>
  <c r="AI49" i="2"/>
  <c r="AD49" i="2"/>
  <c r="AA49" i="2"/>
  <c r="AJ78" i="2"/>
  <c r="AI78" i="2"/>
  <c r="AD78" i="2"/>
  <c r="AA78" i="2"/>
  <c r="AJ12" i="2"/>
  <c r="AI12" i="2"/>
  <c r="AD12" i="2"/>
  <c r="AA12" i="2"/>
  <c r="AJ39" i="2"/>
  <c r="AI39" i="2"/>
  <c r="AD39" i="2"/>
  <c r="AA39" i="2"/>
  <c r="AJ77" i="2"/>
  <c r="AI77" i="2"/>
  <c r="AD77" i="2"/>
  <c r="AA77" i="2"/>
  <c r="AJ50" i="2"/>
  <c r="AI50" i="2"/>
  <c r="AD50" i="2"/>
  <c r="AA50" i="2"/>
  <c r="AJ48" i="2"/>
  <c r="AI48" i="2"/>
  <c r="AD48" i="2"/>
  <c r="AA48" i="2"/>
  <c r="AJ34" i="2"/>
  <c r="AI34" i="2"/>
  <c r="AD34" i="2"/>
  <c r="AA34" i="2"/>
  <c r="AJ76" i="2"/>
  <c r="AI76" i="2"/>
  <c r="AD76" i="2"/>
  <c r="AA76" i="2"/>
  <c r="AJ75" i="2"/>
  <c r="AI75" i="2"/>
  <c r="AD75" i="2"/>
  <c r="AA75" i="2"/>
  <c r="AJ26" i="2"/>
  <c r="AI26" i="2"/>
  <c r="AD26" i="2"/>
  <c r="AA26" i="2"/>
  <c r="AJ74" i="2"/>
  <c r="AI74" i="2"/>
  <c r="AD74" i="2"/>
  <c r="AA74" i="2"/>
  <c r="AJ73" i="2"/>
  <c r="AI73" i="2"/>
  <c r="AD73" i="2"/>
  <c r="AA73" i="2"/>
  <c r="AJ28" i="2"/>
  <c r="AI28" i="2"/>
  <c r="AD28" i="2"/>
  <c r="AA28" i="2"/>
  <c r="AJ72" i="2"/>
  <c r="AI72" i="2"/>
  <c r="AD72" i="2"/>
  <c r="AA72" i="2"/>
  <c r="AJ58" i="2"/>
  <c r="AI58" i="2"/>
  <c r="AH58" i="2"/>
  <c r="AD58" i="2"/>
  <c r="AA58" i="2"/>
  <c r="AJ21" i="2"/>
  <c r="AI21" i="2"/>
  <c r="AD21" i="2"/>
  <c r="AA21" i="2"/>
  <c r="AJ11" i="2"/>
  <c r="AI11" i="2"/>
  <c r="AD11" i="2"/>
  <c r="AA11" i="2"/>
  <c r="AJ71" i="2"/>
  <c r="AI71" i="2"/>
  <c r="AD71" i="2"/>
  <c r="AA71" i="2"/>
  <c r="AJ35" i="2"/>
  <c r="AI35" i="2"/>
  <c r="AD35" i="2"/>
  <c r="AA35" i="2"/>
  <c r="AJ25" i="2"/>
  <c r="AI25" i="2"/>
  <c r="AH25" i="2"/>
  <c r="AD25" i="2"/>
  <c r="AA25" i="2"/>
  <c r="AJ31" i="2"/>
  <c r="AI31" i="2"/>
  <c r="AH31" i="2"/>
  <c r="AD31" i="2"/>
  <c r="AA31" i="2"/>
  <c r="AJ37" i="2"/>
  <c r="AI37" i="2"/>
  <c r="AH37" i="2"/>
  <c r="AD37" i="2"/>
  <c r="AA37" i="2"/>
  <c r="AJ70" i="2"/>
  <c r="AI70" i="2"/>
  <c r="AH70" i="2"/>
  <c r="AD70" i="2"/>
  <c r="AA70" i="2"/>
  <c r="AJ16" i="2"/>
  <c r="AI16" i="2"/>
  <c r="AH16" i="2"/>
  <c r="AD16" i="2"/>
  <c r="AA16" i="2"/>
  <c r="AJ69" i="2"/>
  <c r="AI69" i="2"/>
  <c r="AH69" i="2"/>
  <c r="AD69" i="2"/>
  <c r="AA69" i="2"/>
  <c r="AJ15" i="2"/>
  <c r="AI15" i="2"/>
  <c r="AH15" i="2"/>
  <c r="AD15" i="2"/>
  <c r="AA15" i="2"/>
  <c r="AJ52" i="2"/>
  <c r="AI52" i="2"/>
  <c r="AH52" i="2"/>
  <c r="AD52" i="2"/>
  <c r="AA52" i="2"/>
  <c r="AJ23" i="2"/>
  <c r="AI23" i="2"/>
  <c r="AH23" i="2"/>
  <c r="AD23" i="2"/>
  <c r="AA23" i="2"/>
  <c r="AJ18" i="2"/>
  <c r="AI18" i="2"/>
  <c r="AH18" i="2"/>
  <c r="AD18" i="2"/>
  <c r="AA18" i="2"/>
  <c r="AJ8" i="2"/>
  <c r="AI8" i="2"/>
  <c r="AH8" i="2"/>
  <c r="AD8" i="2"/>
  <c r="AA8" i="2"/>
  <c r="AJ42" i="2"/>
  <c r="AI42" i="2"/>
  <c r="AH42" i="2"/>
  <c r="AD42" i="2"/>
  <c r="AA42" i="2"/>
  <c r="AJ68" i="2"/>
  <c r="AI68" i="2"/>
  <c r="AH68" i="2"/>
  <c r="AD68" i="2"/>
  <c r="AA68" i="2"/>
  <c r="AJ67" i="2"/>
  <c r="AI67" i="2"/>
  <c r="AH67" i="2"/>
  <c r="AD67" i="2"/>
  <c r="AA67" i="2"/>
  <c r="AJ45" i="2"/>
  <c r="AI45" i="2"/>
  <c r="AH45" i="2"/>
  <c r="AD45" i="2"/>
  <c r="AA45" i="2"/>
  <c r="AJ66" i="2"/>
  <c r="AI66" i="2"/>
  <c r="AH66" i="2"/>
  <c r="AD66" i="2"/>
  <c r="AA66" i="2"/>
  <c r="AJ65" i="2"/>
  <c r="AI65" i="2"/>
  <c r="AH65" i="2"/>
  <c r="AD65" i="2"/>
  <c r="AA65" i="2"/>
  <c r="AJ9" i="2"/>
  <c r="AI9" i="2"/>
  <c r="AH9" i="2"/>
  <c r="AD9" i="2"/>
  <c r="AA9" i="2"/>
  <c r="AJ64" i="2"/>
  <c r="AI64" i="2"/>
  <c r="AH64" i="2"/>
  <c r="AD64" i="2"/>
  <c r="AA64" i="2"/>
  <c r="AJ63" i="2"/>
  <c r="AI63" i="2"/>
  <c r="AH63" i="2"/>
  <c r="AD63" i="2"/>
  <c r="AA63" i="2"/>
  <c r="AJ17" i="2"/>
  <c r="AI17" i="2"/>
  <c r="AH17" i="2"/>
  <c r="AD17" i="2"/>
  <c r="AA17" i="2"/>
  <c r="AJ62" i="2"/>
  <c r="AI62" i="2"/>
  <c r="AH62" i="2"/>
  <c r="AD62" i="2"/>
  <c r="AA62" i="2"/>
  <c r="AJ61" i="2"/>
  <c r="AI61" i="2"/>
  <c r="AH61" i="2"/>
  <c r="AD61" i="2"/>
  <c r="AA61" i="2"/>
  <c r="AJ60" i="2"/>
  <c r="AI60" i="2"/>
  <c r="AH60" i="2"/>
  <c r="AD60" i="2"/>
  <c r="AA60" i="2"/>
  <c r="AJ32" i="2"/>
  <c r="AI32" i="2"/>
  <c r="AH32" i="2"/>
  <c r="AD32" i="2"/>
  <c r="AA32" i="2"/>
  <c r="AJ59" i="2"/>
  <c r="AI59" i="2"/>
  <c r="AH59" i="2"/>
  <c r="AD59" i="2"/>
  <c r="AA59" i="2"/>
  <c r="AJ36" i="2"/>
  <c r="AI36" i="2"/>
  <c r="AH36" i="2"/>
  <c r="AD36" i="2"/>
  <c r="AA36" i="2"/>
  <c r="AG5" i="2"/>
  <c r="AF5" i="2"/>
  <c r="AC5" i="2"/>
  <c r="AD5" i="2" s="1"/>
  <c r="AB5" i="2"/>
  <c r="AA5" i="2" l="1"/>
  <c r="AJ5" i="2"/>
  <c r="AH5" i="2"/>
  <c r="AI5" i="2"/>
  <c r="AG33" i="5" l="1"/>
  <c r="AG34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C5" i="5"/>
  <c r="AB5" i="5"/>
  <c r="Y5" i="5"/>
  <c r="AE68" i="5"/>
  <c r="AA68" i="5"/>
  <c r="AE67" i="5"/>
  <c r="AA67" i="5"/>
  <c r="AE66" i="5"/>
  <c r="AA66" i="5"/>
  <c r="AE65" i="5"/>
  <c r="AA65" i="5"/>
  <c r="AE64" i="5"/>
  <c r="AA64" i="5"/>
  <c r="AE63" i="5"/>
  <c r="AA63" i="5"/>
  <c r="AE62" i="5"/>
  <c r="AA62" i="5"/>
  <c r="AE61" i="5"/>
  <c r="AA61" i="5"/>
  <c r="AE60" i="5"/>
  <c r="AA60" i="5"/>
  <c r="AE59" i="5"/>
  <c r="AA59" i="5"/>
  <c r="AE58" i="5"/>
  <c r="AA58" i="5"/>
  <c r="AE57" i="5"/>
  <c r="AA57" i="5"/>
  <c r="AE56" i="5"/>
  <c r="AA56" i="5"/>
  <c r="AE55" i="5"/>
  <c r="AA55" i="5"/>
  <c r="AE54" i="5"/>
  <c r="AA54" i="5"/>
  <c r="AE53" i="5"/>
  <c r="AA53" i="5"/>
  <c r="AE52" i="5"/>
  <c r="AA52" i="5"/>
  <c r="AE51" i="5"/>
  <c r="AA51" i="5"/>
  <c r="AE50" i="5"/>
  <c r="AA50" i="5"/>
  <c r="AE49" i="5"/>
  <c r="AA49" i="5"/>
  <c r="AE48" i="5"/>
  <c r="AA48" i="5"/>
  <c r="AE47" i="5"/>
  <c r="AA47" i="5"/>
  <c r="AE46" i="5"/>
  <c r="AA46" i="5"/>
  <c r="AE45" i="5"/>
  <c r="AA45" i="5"/>
  <c r="AE44" i="5"/>
  <c r="AA44" i="5"/>
  <c r="AE43" i="5"/>
  <c r="AA43" i="5"/>
  <c r="AE42" i="5"/>
  <c r="AA42" i="5"/>
  <c r="AE41" i="5"/>
  <c r="AA41" i="5"/>
  <c r="AE40" i="5"/>
  <c r="AA40" i="5"/>
  <c r="AE39" i="5"/>
  <c r="AA39" i="5"/>
  <c r="AE38" i="5"/>
  <c r="AA38" i="5"/>
  <c r="AE37" i="5"/>
  <c r="AA37" i="5"/>
  <c r="AE36" i="5"/>
  <c r="AA36" i="5"/>
  <c r="AE35" i="5"/>
  <c r="AD35" i="5"/>
  <c r="AA35" i="5"/>
  <c r="AE34" i="5"/>
  <c r="AA34" i="5"/>
  <c r="AE33" i="5"/>
  <c r="AA33" i="5"/>
  <c r="AE32" i="5"/>
  <c r="AD32" i="5"/>
  <c r="AA32" i="5"/>
  <c r="AE31" i="5"/>
  <c r="AD31" i="5"/>
  <c r="AA31" i="5"/>
  <c r="AE30" i="5"/>
  <c r="AD30" i="5"/>
  <c r="AA30" i="5"/>
  <c r="AE29" i="5"/>
  <c r="AD29" i="5"/>
  <c r="AA29" i="5"/>
  <c r="AE28" i="5"/>
  <c r="AD28" i="5"/>
  <c r="AA28" i="5"/>
  <c r="AE27" i="5"/>
  <c r="AD27" i="5"/>
  <c r="AA27" i="5"/>
  <c r="AE26" i="5"/>
  <c r="AD26" i="5"/>
  <c r="AA26" i="5"/>
  <c r="AE25" i="5"/>
  <c r="AD25" i="5"/>
  <c r="AA25" i="5"/>
  <c r="AE24" i="5"/>
  <c r="AD24" i="5"/>
  <c r="AA24" i="5"/>
  <c r="AE23" i="5"/>
  <c r="AD23" i="5"/>
  <c r="AA23" i="5"/>
  <c r="AE22" i="5"/>
  <c r="AD22" i="5"/>
  <c r="AA22" i="5"/>
  <c r="AE21" i="5"/>
  <c r="AD21" i="5"/>
  <c r="AA21" i="5"/>
  <c r="AE20" i="5"/>
  <c r="AD20" i="5"/>
  <c r="AA20" i="5"/>
  <c r="AE19" i="5"/>
  <c r="AD19" i="5"/>
  <c r="AA19" i="5"/>
  <c r="AE18" i="5"/>
  <c r="AD18" i="5"/>
  <c r="AA18" i="5"/>
  <c r="AE17" i="5"/>
  <c r="AD17" i="5"/>
  <c r="AA17" i="5"/>
  <c r="AE16" i="5"/>
  <c r="AD16" i="5"/>
  <c r="AA16" i="5"/>
  <c r="AE15" i="5"/>
  <c r="AD15" i="5"/>
  <c r="AA15" i="5"/>
  <c r="AE14" i="5"/>
  <c r="AD14" i="5"/>
  <c r="AA14" i="5"/>
  <c r="AE13" i="5"/>
  <c r="AD13" i="5"/>
  <c r="AA13" i="5"/>
  <c r="AE12" i="5"/>
  <c r="AD12" i="5"/>
  <c r="AA12" i="5"/>
  <c r="AE11" i="5"/>
  <c r="AD11" i="5"/>
  <c r="AA11" i="5"/>
  <c r="AE10" i="5"/>
  <c r="AD10" i="5"/>
  <c r="AA10" i="5"/>
  <c r="AE9" i="5"/>
  <c r="AD9" i="5"/>
  <c r="AA9" i="5"/>
  <c r="AE8" i="5"/>
  <c r="AD8" i="5"/>
  <c r="AA8" i="5"/>
  <c r="AE7" i="5"/>
  <c r="AD7" i="5"/>
  <c r="AA7" i="5"/>
  <c r="AE6" i="5"/>
  <c r="AD6" i="5"/>
  <c r="AA6" i="5"/>
  <c r="AE5" i="5" l="1"/>
  <c r="AA5" i="5"/>
  <c r="AD5" i="5"/>
  <c r="M24" i="4" l="1"/>
  <c r="M37" i="4"/>
  <c r="M10" i="4"/>
  <c r="M28" i="4"/>
  <c r="M73" i="4"/>
  <c r="M36" i="4"/>
  <c r="M49" i="4"/>
  <c r="M43" i="4"/>
  <c r="M6" i="4"/>
  <c r="M40" i="4"/>
  <c r="M29" i="4"/>
  <c r="M54" i="4"/>
  <c r="M60" i="4"/>
  <c r="M25" i="4"/>
  <c r="M44" i="4"/>
  <c r="M31" i="4"/>
  <c r="M11" i="4"/>
  <c r="M35" i="4"/>
  <c r="M26" i="4"/>
  <c r="M21" i="4"/>
  <c r="M68" i="4"/>
  <c r="M13" i="4"/>
  <c r="M27" i="4"/>
  <c r="M46" i="4"/>
  <c r="M9" i="4"/>
  <c r="M50" i="4"/>
  <c r="M41" i="4"/>
  <c r="M32" i="4"/>
  <c r="M33" i="4"/>
  <c r="M76" i="4"/>
  <c r="M70" i="4"/>
  <c r="M22" i="4"/>
  <c r="M71" i="4"/>
  <c r="M57" i="4"/>
  <c r="M18" i="4"/>
  <c r="M42" i="4"/>
  <c r="M38" i="4"/>
  <c r="M51" i="4"/>
  <c r="M58" i="4"/>
  <c r="M64" i="4"/>
  <c r="M66" i="4"/>
  <c r="M53" i="4"/>
  <c r="M55" i="4"/>
  <c r="M48" i="4"/>
  <c r="M39" i="4"/>
  <c r="M52" i="4"/>
  <c r="M75" i="4"/>
  <c r="M20" i="4"/>
  <c r="M7" i="4"/>
  <c r="M74" i="4"/>
  <c r="M59" i="4"/>
  <c r="M17" i="4"/>
  <c r="M14" i="4"/>
  <c r="M23" i="4"/>
  <c r="M45" i="4"/>
  <c r="M69" i="4"/>
  <c r="M30" i="4"/>
  <c r="M61" i="4"/>
  <c r="M67" i="4"/>
  <c r="M47" i="4"/>
  <c r="M63" i="4"/>
  <c r="M56" i="4"/>
  <c r="M65" i="4"/>
  <c r="M62" i="4"/>
  <c r="M77" i="4"/>
  <c r="M12" i="4"/>
  <c r="M78" i="4"/>
  <c r="M15" i="4"/>
  <c r="M81" i="4"/>
  <c r="M16" i="4"/>
  <c r="M72" i="4"/>
  <c r="M79" i="4"/>
  <c r="M8" i="4"/>
  <c r="M19" i="4"/>
  <c r="M80" i="4"/>
  <c r="M34" i="4"/>
  <c r="L24" i="4"/>
  <c r="L37" i="4"/>
  <c r="L10" i="4"/>
  <c r="L28" i="4"/>
  <c r="L73" i="4"/>
  <c r="L36" i="4"/>
  <c r="L49" i="4"/>
  <c r="L43" i="4"/>
  <c r="L6" i="4"/>
  <c r="L40" i="4"/>
  <c r="L29" i="4"/>
  <c r="L54" i="4"/>
  <c r="L60" i="4"/>
  <c r="L25" i="4"/>
  <c r="L44" i="4"/>
  <c r="L31" i="4"/>
  <c r="L11" i="4"/>
  <c r="L35" i="4"/>
  <c r="L26" i="4"/>
  <c r="L21" i="4"/>
  <c r="L68" i="4"/>
  <c r="L13" i="4"/>
  <c r="L27" i="4"/>
  <c r="L46" i="4"/>
  <c r="L9" i="4"/>
  <c r="L50" i="4"/>
  <c r="L41" i="4"/>
  <c r="L32" i="4"/>
  <c r="L33" i="4"/>
  <c r="L76" i="4"/>
  <c r="L22" i="4"/>
  <c r="L57" i="4"/>
  <c r="L18" i="4"/>
  <c r="L42" i="4"/>
  <c r="L38" i="4"/>
  <c r="L51" i="4"/>
  <c r="L58" i="4"/>
  <c r="L64" i="4"/>
  <c r="L66" i="4"/>
  <c r="L53" i="4"/>
  <c r="L55" i="4"/>
  <c r="L48" i="4"/>
  <c r="L39" i="4"/>
  <c r="L52" i="4"/>
  <c r="L75" i="4"/>
  <c r="L20" i="4"/>
  <c r="L7" i="4"/>
  <c r="L74" i="4"/>
  <c r="L59" i="4"/>
  <c r="L17" i="4"/>
  <c r="L14" i="4"/>
  <c r="L23" i="4"/>
  <c r="L45" i="4"/>
  <c r="L69" i="4"/>
  <c r="L30" i="4"/>
  <c r="L61" i="4"/>
  <c r="L67" i="4"/>
  <c r="L47" i="4"/>
  <c r="L63" i="4"/>
  <c r="L56" i="4"/>
  <c r="L65" i="4"/>
  <c r="L62" i="4"/>
  <c r="L77" i="4"/>
  <c r="L12" i="4"/>
  <c r="L78" i="4"/>
  <c r="L15" i="4"/>
  <c r="L81" i="4"/>
  <c r="L16" i="4"/>
  <c r="L79" i="4"/>
  <c r="L8" i="4"/>
  <c r="L19" i="4"/>
  <c r="L80" i="4"/>
  <c r="L34" i="4"/>
  <c r="K5" i="4"/>
  <c r="R103" i="6" l="1"/>
  <c r="R102" i="6"/>
  <c r="R101" i="6"/>
  <c r="R100" i="6"/>
  <c r="R99" i="6"/>
  <c r="R98" i="6"/>
  <c r="R97" i="6"/>
  <c r="R96" i="6"/>
  <c r="R94" i="6"/>
  <c r="R95" i="6"/>
  <c r="R93" i="6"/>
  <c r="R92" i="6"/>
  <c r="R91" i="6"/>
  <c r="R90" i="6"/>
  <c r="R89" i="6"/>
  <c r="R88" i="6"/>
  <c r="R87" i="6"/>
  <c r="R86" i="6"/>
  <c r="R85" i="6"/>
  <c r="R81" i="6"/>
  <c r="R80" i="6"/>
  <c r="R84" i="6"/>
  <c r="R83" i="6"/>
  <c r="R82" i="6"/>
  <c r="R78" i="6"/>
  <c r="R77" i="6"/>
  <c r="R76" i="6"/>
  <c r="R75" i="6"/>
  <c r="R79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0" i="6"/>
  <c r="R59" i="6"/>
  <c r="R58" i="6"/>
  <c r="R57" i="6"/>
  <c r="R7" i="6"/>
  <c r="R56" i="6"/>
  <c r="R53" i="6"/>
  <c r="R52" i="6"/>
  <c r="R54" i="6"/>
  <c r="R50" i="6"/>
  <c r="R49" i="6"/>
  <c r="R55" i="6"/>
  <c r="R48" i="6"/>
  <c r="R47" i="6"/>
  <c r="R46" i="6"/>
  <c r="R45" i="6"/>
  <c r="R51" i="6"/>
  <c r="R44" i="6"/>
  <c r="R42" i="6"/>
  <c r="R41" i="6"/>
  <c r="R43" i="6"/>
  <c r="R39" i="6"/>
  <c r="R38" i="6"/>
  <c r="R37" i="6"/>
  <c r="R40" i="6"/>
  <c r="R35" i="6"/>
  <c r="R34" i="6"/>
  <c r="R33" i="6"/>
  <c r="R30" i="6"/>
  <c r="R29" i="6"/>
  <c r="R32" i="6"/>
  <c r="R36" i="6"/>
  <c r="R28" i="6"/>
  <c r="R27" i="6"/>
  <c r="R31" i="6"/>
  <c r="R26" i="6"/>
  <c r="R25" i="6"/>
  <c r="R9" i="6"/>
  <c r="R23" i="6"/>
  <c r="R22" i="6"/>
  <c r="R104" i="6"/>
  <c r="R21" i="6"/>
  <c r="R20" i="6"/>
  <c r="R19" i="6"/>
  <c r="R18" i="6"/>
  <c r="R17" i="6"/>
  <c r="R15" i="6"/>
  <c r="R8" i="6"/>
  <c r="R10" i="6"/>
  <c r="R11" i="6"/>
  <c r="R12" i="6"/>
  <c r="R13" i="6"/>
  <c r="R14" i="6"/>
  <c r="R16" i="6"/>
  <c r="R24" i="6"/>
  <c r="R61" i="6"/>
  <c r="R105" i="6"/>
  <c r="R6" i="6"/>
  <c r="Q5" i="6"/>
  <c r="P5" i="6"/>
  <c r="R5" i="6" l="1"/>
  <c r="O77" i="3"/>
  <c r="O85" i="3"/>
  <c r="O82" i="3"/>
  <c r="O76" i="3"/>
  <c r="O79" i="3"/>
  <c r="O84" i="3"/>
  <c r="O80" i="3"/>
  <c r="P70" i="3"/>
  <c r="P34" i="3"/>
  <c r="P11" i="3"/>
  <c r="P29" i="3"/>
  <c r="P77" i="3"/>
  <c r="P51" i="3"/>
  <c r="P37" i="3"/>
  <c r="P67" i="3"/>
  <c r="P32" i="3"/>
  <c r="P85" i="3"/>
  <c r="P23" i="3"/>
  <c r="P82" i="3"/>
  <c r="P55" i="3"/>
  <c r="P71" i="3"/>
  <c r="P76" i="3"/>
  <c r="P31" i="3"/>
  <c r="P66" i="3"/>
  <c r="P28" i="3"/>
  <c r="P22" i="3"/>
  <c r="P26" i="3"/>
  <c r="P79" i="3"/>
  <c r="P15" i="3"/>
  <c r="P62" i="3"/>
  <c r="P84" i="3"/>
  <c r="P48" i="3"/>
  <c r="P69" i="3"/>
  <c r="P18" i="3"/>
  <c r="P80" i="3"/>
  <c r="P56" i="3"/>
  <c r="P17" i="3"/>
  <c r="P10" i="3"/>
  <c r="P73" i="3"/>
  <c r="P33" i="3"/>
  <c r="P13" i="3"/>
  <c r="P60" i="3"/>
  <c r="P74" i="3"/>
  <c r="P19" i="3"/>
  <c r="P14" i="3"/>
  <c r="P12" i="3"/>
  <c r="P57" i="3"/>
  <c r="P27" i="3"/>
  <c r="P86" i="3"/>
  <c r="P64" i="3"/>
  <c r="P35" i="3"/>
  <c r="P47" i="3"/>
  <c r="P40" i="3"/>
  <c r="P39" i="3"/>
  <c r="P9" i="3"/>
  <c r="P30" i="3"/>
  <c r="P25" i="3"/>
  <c r="P50" i="3"/>
  <c r="P52" i="3"/>
  <c r="P16" i="3"/>
  <c r="P78" i="3"/>
  <c r="P36" i="3"/>
  <c r="P54" i="3"/>
  <c r="P81" i="3"/>
  <c r="P41" i="3"/>
  <c r="P42" i="3"/>
  <c r="P45" i="3"/>
  <c r="P38" i="3"/>
  <c r="P49" i="3"/>
  <c r="P72" i="3"/>
  <c r="P53" i="3"/>
  <c r="P59" i="3"/>
  <c r="P46" i="3"/>
  <c r="P20" i="3"/>
  <c r="P61" i="3"/>
  <c r="P58" i="3"/>
  <c r="P7" i="3"/>
  <c r="P44" i="3"/>
  <c r="P24" i="3"/>
  <c r="P65" i="3"/>
  <c r="P63" i="3"/>
  <c r="P68" i="3"/>
  <c r="P75" i="3"/>
  <c r="P21" i="3"/>
  <c r="P6" i="3"/>
  <c r="P83" i="3"/>
  <c r="P8" i="3"/>
  <c r="P87" i="3"/>
  <c r="P43" i="3"/>
  <c r="N5" i="3"/>
  <c r="O43" i="3"/>
  <c r="O70" i="3"/>
  <c r="O34" i="3"/>
  <c r="O11" i="3"/>
  <c r="O29" i="3"/>
  <c r="O51" i="3"/>
  <c r="O37" i="3"/>
  <c r="O67" i="3"/>
  <c r="O32" i="3"/>
  <c r="O23" i="3"/>
  <c r="O55" i="3"/>
  <c r="O71" i="3"/>
  <c r="O31" i="3"/>
  <c r="O66" i="3"/>
  <c r="O28" i="3"/>
  <c r="O22" i="3"/>
  <c r="O26" i="3"/>
  <c r="O15" i="3"/>
  <c r="O62" i="3"/>
  <c r="O48" i="3"/>
  <c r="O69" i="3"/>
  <c r="O18" i="3"/>
  <c r="O56" i="3"/>
  <c r="O17" i="3"/>
  <c r="O10" i="3"/>
  <c r="O33" i="3"/>
  <c r="O13" i="3"/>
  <c r="O60" i="3"/>
  <c r="O19" i="3"/>
  <c r="O14" i="3"/>
  <c r="O12" i="3"/>
  <c r="O57" i="3"/>
  <c r="O27" i="3"/>
  <c r="O86" i="3"/>
  <c r="O64" i="3"/>
  <c r="O35" i="3"/>
  <c r="O47" i="3"/>
  <c r="O40" i="3"/>
  <c r="O39" i="3"/>
  <c r="O9" i="3"/>
  <c r="O30" i="3"/>
  <c r="O25" i="3"/>
  <c r="O50" i="3"/>
  <c r="O52" i="3"/>
  <c r="O16" i="3"/>
  <c r="O78" i="3"/>
  <c r="O36" i="3"/>
  <c r="O54" i="3"/>
  <c r="O81" i="3"/>
  <c r="O41" i="3"/>
  <c r="O42" i="3"/>
  <c r="O45" i="3"/>
  <c r="O38" i="3"/>
  <c r="O49" i="3"/>
  <c r="O72" i="3"/>
  <c r="O53" i="3"/>
  <c r="O59" i="3"/>
  <c r="O46" i="3"/>
  <c r="O20" i="3"/>
  <c r="O61" i="3"/>
  <c r="O58" i="3"/>
  <c r="O7" i="3"/>
  <c r="O44" i="3"/>
  <c r="O24" i="3"/>
  <c r="O65" i="3"/>
  <c r="O63" i="3"/>
  <c r="O68" i="3"/>
  <c r="O21" i="3"/>
  <c r="O6" i="3"/>
  <c r="O83" i="3"/>
  <c r="O8" i="3"/>
  <c r="O87" i="3"/>
  <c r="X38" i="5" l="1"/>
  <c r="T38" i="5"/>
  <c r="AF38" i="5" s="1"/>
  <c r="Q38" i="5"/>
  <c r="M38" i="5"/>
  <c r="J38" i="5"/>
  <c r="F38" i="5"/>
  <c r="X34" i="5"/>
  <c r="T34" i="5"/>
  <c r="AF34" i="5" s="1"/>
  <c r="Q34" i="5"/>
  <c r="M34" i="5"/>
  <c r="J34" i="5"/>
  <c r="F34" i="5"/>
  <c r="X68" i="5"/>
  <c r="T68" i="5"/>
  <c r="AF68" i="5" s="1"/>
  <c r="Q68" i="5"/>
  <c r="M68" i="5"/>
  <c r="J68" i="5"/>
  <c r="F68" i="5"/>
  <c r="X65" i="5"/>
  <c r="T65" i="5"/>
  <c r="AF65" i="5" s="1"/>
  <c r="Q65" i="5"/>
  <c r="M65" i="5"/>
  <c r="J65" i="5"/>
  <c r="F65" i="5"/>
  <c r="X62" i="5"/>
  <c r="T62" i="5"/>
  <c r="AF62" i="5" s="1"/>
  <c r="Q62" i="5"/>
  <c r="M62" i="5"/>
  <c r="J62" i="5"/>
  <c r="F62" i="5"/>
  <c r="X63" i="5"/>
  <c r="T63" i="5"/>
  <c r="AF63" i="5" s="1"/>
  <c r="Q63" i="5"/>
  <c r="M63" i="5"/>
  <c r="J63" i="5"/>
  <c r="F63" i="5"/>
  <c r="X51" i="5"/>
  <c r="T51" i="5"/>
  <c r="AF51" i="5" s="1"/>
  <c r="Q51" i="5"/>
  <c r="M51" i="5"/>
  <c r="J51" i="5"/>
  <c r="F51" i="5"/>
  <c r="X61" i="5"/>
  <c r="T61" i="5"/>
  <c r="AF61" i="5" s="1"/>
  <c r="Q61" i="5"/>
  <c r="M61" i="5"/>
  <c r="J61" i="5"/>
  <c r="F61" i="5"/>
  <c r="X60" i="5"/>
  <c r="T60" i="5"/>
  <c r="AF60" i="5" s="1"/>
  <c r="Q60" i="5"/>
  <c r="M60" i="5"/>
  <c r="J60" i="5"/>
  <c r="F60" i="5"/>
  <c r="X59" i="5"/>
  <c r="T59" i="5"/>
  <c r="AF59" i="5" s="1"/>
  <c r="Q59" i="5"/>
  <c r="M59" i="5"/>
  <c r="J59" i="5"/>
  <c r="F59" i="5"/>
  <c r="X58" i="5"/>
  <c r="T58" i="5"/>
  <c r="AF58" i="5" s="1"/>
  <c r="Q58" i="5"/>
  <c r="M58" i="5"/>
  <c r="J58" i="5"/>
  <c r="F58" i="5"/>
  <c r="X57" i="5"/>
  <c r="T57" i="5"/>
  <c r="AF57" i="5" s="1"/>
  <c r="Q57" i="5"/>
  <c r="M57" i="5"/>
  <c r="J57" i="5"/>
  <c r="F57" i="5"/>
  <c r="X56" i="5"/>
  <c r="T56" i="5"/>
  <c r="AF56" i="5" s="1"/>
  <c r="Q56" i="5"/>
  <c r="M56" i="5"/>
  <c r="J56" i="5"/>
  <c r="F56" i="5"/>
  <c r="X55" i="5"/>
  <c r="T55" i="5"/>
  <c r="AF55" i="5" s="1"/>
  <c r="Q55" i="5"/>
  <c r="M55" i="5"/>
  <c r="J55" i="5"/>
  <c r="F55" i="5"/>
  <c r="X54" i="5"/>
  <c r="T54" i="5"/>
  <c r="AF54" i="5" s="1"/>
  <c r="Q54" i="5"/>
  <c r="M54" i="5"/>
  <c r="J54" i="5"/>
  <c r="F54" i="5"/>
  <c r="X53" i="5"/>
  <c r="T53" i="5"/>
  <c r="AF53" i="5" s="1"/>
  <c r="Q53" i="5"/>
  <c r="M53" i="5"/>
  <c r="J53" i="5"/>
  <c r="F53" i="5"/>
  <c r="X67" i="5"/>
  <c r="T67" i="5"/>
  <c r="AF67" i="5" s="1"/>
  <c r="Q67" i="5"/>
  <c r="M67" i="5"/>
  <c r="J67" i="5"/>
  <c r="F67" i="5"/>
  <c r="X52" i="5"/>
  <c r="T52" i="5"/>
  <c r="AF52" i="5" s="1"/>
  <c r="Q52" i="5"/>
  <c r="M52" i="5"/>
  <c r="J52" i="5"/>
  <c r="F52" i="5"/>
  <c r="X50" i="5"/>
  <c r="T50" i="5"/>
  <c r="AF50" i="5" s="1"/>
  <c r="Q50" i="5"/>
  <c r="M50" i="5"/>
  <c r="J50" i="5"/>
  <c r="F50" i="5"/>
  <c r="X49" i="5"/>
  <c r="T49" i="5"/>
  <c r="AF49" i="5" s="1"/>
  <c r="Q49" i="5"/>
  <c r="M49" i="5"/>
  <c r="J49" i="5"/>
  <c r="F49" i="5"/>
  <c r="X48" i="5"/>
  <c r="T48" i="5"/>
  <c r="AF48" i="5" s="1"/>
  <c r="Q48" i="5"/>
  <c r="M48" i="5"/>
  <c r="J48" i="5"/>
  <c r="F48" i="5"/>
  <c r="X47" i="5"/>
  <c r="T47" i="5"/>
  <c r="AF47" i="5" s="1"/>
  <c r="Q47" i="5"/>
  <c r="M47" i="5"/>
  <c r="J47" i="5"/>
  <c r="F47" i="5"/>
  <c r="X46" i="5"/>
  <c r="T46" i="5"/>
  <c r="AF46" i="5" s="1"/>
  <c r="Q46" i="5"/>
  <c r="M46" i="5"/>
  <c r="J46" i="5"/>
  <c r="F46" i="5"/>
  <c r="X22" i="5"/>
  <c r="W22" i="5"/>
  <c r="AG22" i="5" s="1"/>
  <c r="T22" i="5"/>
  <c r="AF22" i="5" s="1"/>
  <c r="Q22" i="5"/>
  <c r="P22" i="5"/>
  <c r="M22" i="5"/>
  <c r="J22" i="5"/>
  <c r="I22" i="5"/>
  <c r="F22" i="5"/>
  <c r="X44" i="5"/>
  <c r="T44" i="5"/>
  <c r="AF44" i="5" s="1"/>
  <c r="Q44" i="5"/>
  <c r="M44" i="5"/>
  <c r="J44" i="5"/>
  <c r="F44" i="5"/>
  <c r="X43" i="5"/>
  <c r="T43" i="5"/>
  <c r="AF43" i="5" s="1"/>
  <c r="Q43" i="5"/>
  <c r="M43" i="5"/>
  <c r="J43" i="5"/>
  <c r="F43" i="5"/>
  <c r="X42" i="5"/>
  <c r="T42" i="5"/>
  <c r="AF42" i="5" s="1"/>
  <c r="Q42" i="5"/>
  <c r="M42" i="5"/>
  <c r="J42" i="5"/>
  <c r="F42" i="5"/>
  <c r="X41" i="5"/>
  <c r="T41" i="5"/>
  <c r="AF41" i="5" s="1"/>
  <c r="Q41" i="5"/>
  <c r="M41" i="5"/>
  <c r="J41" i="5"/>
  <c r="F41" i="5"/>
  <c r="X40" i="5"/>
  <c r="T40" i="5"/>
  <c r="AF40" i="5" s="1"/>
  <c r="Q40" i="5"/>
  <c r="M40" i="5"/>
  <c r="J40" i="5"/>
  <c r="F40" i="5"/>
  <c r="X39" i="5"/>
  <c r="T39" i="5"/>
  <c r="AF39" i="5" s="1"/>
  <c r="Q39" i="5"/>
  <c r="M39" i="5"/>
  <c r="J39" i="5"/>
  <c r="F39" i="5"/>
  <c r="X64" i="5"/>
  <c r="T64" i="5"/>
  <c r="AF64" i="5" s="1"/>
  <c r="Q64" i="5"/>
  <c r="M64" i="5"/>
  <c r="J64" i="5"/>
  <c r="F64" i="5"/>
  <c r="X37" i="5"/>
  <c r="T37" i="5"/>
  <c r="AF37" i="5" s="1"/>
  <c r="Q37" i="5"/>
  <c r="M37" i="5"/>
  <c r="J37" i="5"/>
  <c r="F37" i="5"/>
  <c r="X36" i="5"/>
  <c r="T36" i="5"/>
  <c r="AF36" i="5" s="1"/>
  <c r="Q36" i="5"/>
  <c r="M36" i="5"/>
  <c r="J36" i="5"/>
  <c r="F36" i="5"/>
  <c r="X35" i="5"/>
  <c r="W35" i="5"/>
  <c r="AG35" i="5" s="1"/>
  <c r="T35" i="5"/>
  <c r="AF35" i="5" s="1"/>
  <c r="Q35" i="5"/>
  <c r="P35" i="5"/>
  <c r="M35" i="5"/>
  <c r="J35" i="5"/>
  <c r="I35" i="5"/>
  <c r="F35" i="5"/>
  <c r="X66" i="5"/>
  <c r="T66" i="5"/>
  <c r="AF66" i="5" s="1"/>
  <c r="Q66" i="5"/>
  <c r="M66" i="5"/>
  <c r="J66" i="5"/>
  <c r="F66" i="5"/>
  <c r="X33" i="5"/>
  <c r="T33" i="5"/>
  <c r="AF33" i="5" s="1"/>
  <c r="Q33" i="5"/>
  <c r="M33" i="5"/>
  <c r="J33" i="5"/>
  <c r="F33" i="5"/>
  <c r="X32" i="5"/>
  <c r="W32" i="5"/>
  <c r="AG32" i="5" s="1"/>
  <c r="T32" i="5"/>
  <c r="AF32" i="5" s="1"/>
  <c r="Q32" i="5"/>
  <c r="P32" i="5"/>
  <c r="M32" i="5"/>
  <c r="J32" i="5"/>
  <c r="I32" i="5"/>
  <c r="F32" i="5"/>
  <c r="X31" i="5"/>
  <c r="W31" i="5"/>
  <c r="AG31" i="5" s="1"/>
  <c r="T31" i="5"/>
  <c r="AF31" i="5" s="1"/>
  <c r="Q31" i="5"/>
  <c r="P31" i="5"/>
  <c r="M31" i="5"/>
  <c r="J31" i="5"/>
  <c r="I31" i="5"/>
  <c r="F31" i="5"/>
  <c r="X30" i="5"/>
  <c r="W30" i="5"/>
  <c r="AG30" i="5" s="1"/>
  <c r="T30" i="5"/>
  <c r="AF30" i="5" s="1"/>
  <c r="Q30" i="5"/>
  <c r="P30" i="5"/>
  <c r="M30" i="5"/>
  <c r="J30" i="5"/>
  <c r="I30" i="5"/>
  <c r="F30" i="5"/>
  <c r="X29" i="5"/>
  <c r="W29" i="5"/>
  <c r="AG29" i="5" s="1"/>
  <c r="T29" i="5"/>
  <c r="AF29" i="5" s="1"/>
  <c r="Q29" i="5"/>
  <c r="P29" i="5"/>
  <c r="M29" i="5"/>
  <c r="J29" i="5"/>
  <c r="I29" i="5"/>
  <c r="F29" i="5"/>
  <c r="X28" i="5"/>
  <c r="W28" i="5"/>
  <c r="AG28" i="5" s="1"/>
  <c r="T28" i="5"/>
  <c r="AF28" i="5" s="1"/>
  <c r="Q28" i="5"/>
  <c r="P28" i="5"/>
  <c r="M28" i="5"/>
  <c r="J28" i="5"/>
  <c r="I28" i="5"/>
  <c r="F28" i="5"/>
  <c r="X27" i="5"/>
  <c r="W27" i="5"/>
  <c r="AG27" i="5" s="1"/>
  <c r="T27" i="5"/>
  <c r="AF27" i="5" s="1"/>
  <c r="Q27" i="5"/>
  <c r="P27" i="5"/>
  <c r="M27" i="5"/>
  <c r="J27" i="5"/>
  <c r="I27" i="5"/>
  <c r="F27" i="5"/>
  <c r="X26" i="5"/>
  <c r="W26" i="5"/>
  <c r="AG26" i="5" s="1"/>
  <c r="T26" i="5"/>
  <c r="AF26" i="5" s="1"/>
  <c r="Q26" i="5"/>
  <c r="P26" i="5"/>
  <c r="M26" i="5"/>
  <c r="J26" i="5"/>
  <c r="I26" i="5"/>
  <c r="F26" i="5"/>
  <c r="X25" i="5"/>
  <c r="W25" i="5"/>
  <c r="AG25" i="5" s="1"/>
  <c r="T25" i="5"/>
  <c r="AF25" i="5" s="1"/>
  <c r="Q25" i="5"/>
  <c r="P25" i="5"/>
  <c r="M25" i="5"/>
  <c r="J25" i="5"/>
  <c r="I25" i="5"/>
  <c r="F25" i="5"/>
  <c r="X24" i="5"/>
  <c r="W24" i="5"/>
  <c r="AG24" i="5" s="1"/>
  <c r="T24" i="5"/>
  <c r="AF24" i="5" s="1"/>
  <c r="Q24" i="5"/>
  <c r="P24" i="5"/>
  <c r="M24" i="5"/>
  <c r="J24" i="5"/>
  <c r="I24" i="5"/>
  <c r="F24" i="5"/>
  <c r="X23" i="5"/>
  <c r="W23" i="5"/>
  <c r="AG23" i="5" s="1"/>
  <c r="T23" i="5"/>
  <c r="AF23" i="5" s="1"/>
  <c r="Q23" i="5"/>
  <c r="P23" i="5"/>
  <c r="M23" i="5"/>
  <c r="J23" i="5"/>
  <c r="I23" i="5"/>
  <c r="F23" i="5"/>
  <c r="X45" i="5"/>
  <c r="T45" i="5"/>
  <c r="AF45" i="5" s="1"/>
  <c r="Q45" i="5"/>
  <c r="M45" i="5"/>
  <c r="J45" i="5"/>
  <c r="F45" i="5"/>
  <c r="X21" i="5"/>
  <c r="W21" i="5"/>
  <c r="AG21" i="5" s="1"/>
  <c r="T21" i="5"/>
  <c r="AF21" i="5" s="1"/>
  <c r="Q21" i="5"/>
  <c r="P21" i="5"/>
  <c r="M21" i="5"/>
  <c r="J21" i="5"/>
  <c r="I21" i="5"/>
  <c r="F21" i="5"/>
  <c r="X20" i="5"/>
  <c r="W20" i="5"/>
  <c r="AG20" i="5" s="1"/>
  <c r="T20" i="5"/>
  <c r="AF20" i="5" s="1"/>
  <c r="Q20" i="5"/>
  <c r="P20" i="5"/>
  <c r="M20" i="5"/>
  <c r="J20" i="5"/>
  <c r="I20" i="5"/>
  <c r="F20" i="5"/>
  <c r="X19" i="5"/>
  <c r="W19" i="5"/>
  <c r="AG19" i="5" s="1"/>
  <c r="T19" i="5"/>
  <c r="AF19" i="5" s="1"/>
  <c r="Q19" i="5"/>
  <c r="P19" i="5"/>
  <c r="M19" i="5"/>
  <c r="J19" i="5"/>
  <c r="I19" i="5"/>
  <c r="F19" i="5"/>
  <c r="X18" i="5"/>
  <c r="W18" i="5"/>
  <c r="AG18" i="5" s="1"/>
  <c r="T18" i="5"/>
  <c r="AF18" i="5" s="1"/>
  <c r="Q18" i="5"/>
  <c r="P18" i="5"/>
  <c r="M18" i="5"/>
  <c r="J18" i="5"/>
  <c r="I18" i="5"/>
  <c r="F18" i="5"/>
  <c r="X17" i="5"/>
  <c r="W17" i="5"/>
  <c r="AG17" i="5" s="1"/>
  <c r="T17" i="5"/>
  <c r="AF17" i="5" s="1"/>
  <c r="Q17" i="5"/>
  <c r="P17" i="5"/>
  <c r="M17" i="5"/>
  <c r="J17" i="5"/>
  <c r="I17" i="5"/>
  <c r="F17" i="5"/>
  <c r="X16" i="5"/>
  <c r="W16" i="5"/>
  <c r="AG16" i="5" s="1"/>
  <c r="T16" i="5"/>
  <c r="AF16" i="5" s="1"/>
  <c r="Q16" i="5"/>
  <c r="P16" i="5"/>
  <c r="M16" i="5"/>
  <c r="J16" i="5"/>
  <c r="I16" i="5"/>
  <c r="F16" i="5"/>
  <c r="X15" i="5"/>
  <c r="W15" i="5"/>
  <c r="AG15" i="5" s="1"/>
  <c r="T15" i="5"/>
  <c r="AF15" i="5" s="1"/>
  <c r="Q15" i="5"/>
  <c r="P15" i="5"/>
  <c r="M15" i="5"/>
  <c r="J15" i="5"/>
  <c r="I15" i="5"/>
  <c r="F15" i="5"/>
  <c r="X14" i="5"/>
  <c r="W14" i="5"/>
  <c r="AG14" i="5" s="1"/>
  <c r="T14" i="5"/>
  <c r="AF14" i="5" s="1"/>
  <c r="Q14" i="5"/>
  <c r="P14" i="5"/>
  <c r="M14" i="5"/>
  <c r="J14" i="5"/>
  <c r="I14" i="5"/>
  <c r="F14" i="5"/>
  <c r="X13" i="5"/>
  <c r="W13" i="5"/>
  <c r="AG13" i="5" s="1"/>
  <c r="T13" i="5"/>
  <c r="AF13" i="5" s="1"/>
  <c r="Q13" i="5"/>
  <c r="P13" i="5"/>
  <c r="M13" i="5"/>
  <c r="J13" i="5"/>
  <c r="I13" i="5"/>
  <c r="F13" i="5"/>
  <c r="X12" i="5"/>
  <c r="W12" i="5"/>
  <c r="AG12" i="5" s="1"/>
  <c r="T12" i="5"/>
  <c r="AF12" i="5" s="1"/>
  <c r="Q12" i="5"/>
  <c r="P12" i="5"/>
  <c r="M12" i="5"/>
  <c r="J12" i="5"/>
  <c r="I12" i="5"/>
  <c r="F12" i="5"/>
  <c r="X11" i="5"/>
  <c r="W11" i="5"/>
  <c r="AG11" i="5" s="1"/>
  <c r="T11" i="5"/>
  <c r="AF11" i="5" s="1"/>
  <c r="Q11" i="5"/>
  <c r="P11" i="5"/>
  <c r="M11" i="5"/>
  <c r="J11" i="5"/>
  <c r="I11" i="5"/>
  <c r="F11" i="5"/>
  <c r="X10" i="5"/>
  <c r="W10" i="5"/>
  <c r="AG10" i="5" s="1"/>
  <c r="T10" i="5"/>
  <c r="AF10" i="5" s="1"/>
  <c r="Q10" i="5"/>
  <c r="P10" i="5"/>
  <c r="M10" i="5"/>
  <c r="J10" i="5"/>
  <c r="I10" i="5"/>
  <c r="F10" i="5"/>
  <c r="X9" i="5"/>
  <c r="W9" i="5"/>
  <c r="AG9" i="5" s="1"/>
  <c r="T9" i="5"/>
  <c r="AF9" i="5" s="1"/>
  <c r="Q9" i="5"/>
  <c r="P9" i="5"/>
  <c r="M9" i="5"/>
  <c r="J9" i="5"/>
  <c r="I9" i="5"/>
  <c r="F9" i="5"/>
  <c r="X8" i="5"/>
  <c r="W8" i="5"/>
  <c r="AG8" i="5" s="1"/>
  <c r="T8" i="5"/>
  <c r="AF8" i="5" s="1"/>
  <c r="Q8" i="5"/>
  <c r="P8" i="5"/>
  <c r="M8" i="5"/>
  <c r="J8" i="5"/>
  <c r="I8" i="5"/>
  <c r="F8" i="5"/>
  <c r="X7" i="5"/>
  <c r="W7" i="5"/>
  <c r="AG7" i="5" s="1"/>
  <c r="T7" i="5"/>
  <c r="AF7" i="5" s="1"/>
  <c r="Q7" i="5"/>
  <c r="P7" i="5"/>
  <c r="M7" i="5"/>
  <c r="J7" i="5"/>
  <c r="I7" i="5"/>
  <c r="F7" i="5"/>
  <c r="X6" i="5"/>
  <c r="W6" i="5"/>
  <c r="AG6" i="5" s="1"/>
  <c r="T6" i="5"/>
  <c r="AF6" i="5" s="1"/>
  <c r="Q6" i="5"/>
  <c r="P6" i="5"/>
  <c r="M6" i="5"/>
  <c r="J6" i="5"/>
  <c r="I6" i="5"/>
  <c r="F6" i="5"/>
  <c r="V5" i="5"/>
  <c r="U5" i="5"/>
  <c r="S5" i="5"/>
  <c r="R5" i="5"/>
  <c r="O5" i="5"/>
  <c r="N5" i="5"/>
  <c r="L5" i="5"/>
  <c r="K5" i="5"/>
  <c r="H5" i="5"/>
  <c r="G5" i="5"/>
  <c r="E5" i="5"/>
  <c r="F5" i="5" s="1"/>
  <c r="D5" i="5"/>
  <c r="J8" i="4"/>
  <c r="H8" i="4"/>
  <c r="F8" i="4"/>
  <c r="J7" i="4"/>
  <c r="H7" i="4"/>
  <c r="F7" i="4"/>
  <c r="J6" i="4"/>
  <c r="H6" i="4"/>
  <c r="F6" i="4"/>
  <c r="J9" i="4"/>
  <c r="H9" i="4"/>
  <c r="F9" i="4"/>
  <c r="J10" i="4"/>
  <c r="H10" i="4"/>
  <c r="F10" i="4"/>
  <c r="J12" i="4"/>
  <c r="H12" i="4"/>
  <c r="F12" i="4"/>
  <c r="J11" i="4"/>
  <c r="H11" i="4"/>
  <c r="F11" i="4"/>
  <c r="J13" i="4"/>
  <c r="H13" i="4"/>
  <c r="F13" i="4"/>
  <c r="J14" i="4"/>
  <c r="H14" i="4"/>
  <c r="F14" i="4"/>
  <c r="J15" i="4"/>
  <c r="H15" i="4"/>
  <c r="F15" i="4"/>
  <c r="J23" i="4"/>
  <c r="H23" i="4"/>
  <c r="F23" i="4"/>
  <c r="J16" i="4"/>
  <c r="H16" i="4"/>
  <c r="F16" i="4"/>
  <c r="J18" i="4"/>
  <c r="H18" i="4"/>
  <c r="F18" i="4"/>
  <c r="J17" i="4"/>
  <c r="H17" i="4"/>
  <c r="F17" i="4"/>
  <c r="J19" i="4"/>
  <c r="H19" i="4"/>
  <c r="F19" i="4"/>
  <c r="J20" i="4"/>
  <c r="H20" i="4"/>
  <c r="F20" i="4"/>
  <c r="J21" i="4"/>
  <c r="H21" i="4"/>
  <c r="F21" i="4"/>
  <c r="J22" i="4"/>
  <c r="H22" i="4"/>
  <c r="F22" i="4"/>
  <c r="J24" i="4"/>
  <c r="H24" i="4"/>
  <c r="F24" i="4"/>
  <c r="J25" i="4"/>
  <c r="H25" i="4"/>
  <c r="F25" i="4"/>
  <c r="J26" i="4"/>
  <c r="H26" i="4"/>
  <c r="F26" i="4"/>
  <c r="J29" i="4"/>
  <c r="H29" i="4"/>
  <c r="F29" i="4"/>
  <c r="J27" i="4"/>
  <c r="H27" i="4"/>
  <c r="F27" i="4"/>
  <c r="J30" i="4"/>
  <c r="H30" i="4"/>
  <c r="F30" i="4"/>
  <c r="J28" i="4"/>
  <c r="H28" i="4"/>
  <c r="F28" i="4"/>
  <c r="J34" i="4"/>
  <c r="H34" i="4"/>
  <c r="F34" i="4"/>
  <c r="J32" i="4"/>
  <c r="H32" i="4"/>
  <c r="F32" i="4"/>
  <c r="J31" i="4"/>
  <c r="H31" i="4"/>
  <c r="F31" i="4"/>
  <c r="J36" i="4"/>
  <c r="H36" i="4"/>
  <c r="F36" i="4"/>
  <c r="J33" i="4"/>
  <c r="H33" i="4"/>
  <c r="F33" i="4"/>
  <c r="J35" i="4"/>
  <c r="H35" i="4"/>
  <c r="F35" i="4"/>
  <c r="J37" i="4"/>
  <c r="H37" i="4"/>
  <c r="F37" i="4"/>
  <c r="J38" i="4"/>
  <c r="H38" i="4"/>
  <c r="F38" i="4"/>
  <c r="J39" i="4"/>
  <c r="H39" i="4"/>
  <c r="F39" i="4"/>
  <c r="J41" i="4"/>
  <c r="H41" i="4"/>
  <c r="F41" i="4"/>
  <c r="J44" i="4"/>
  <c r="H44" i="4"/>
  <c r="F44" i="4"/>
  <c r="J40" i="4"/>
  <c r="H40" i="4"/>
  <c r="F40" i="4"/>
  <c r="J42" i="4"/>
  <c r="H42" i="4"/>
  <c r="F42" i="4"/>
  <c r="J43" i="4"/>
  <c r="H43" i="4"/>
  <c r="F43" i="4"/>
  <c r="J45" i="4"/>
  <c r="H45" i="4"/>
  <c r="F45" i="4"/>
  <c r="J55" i="4"/>
  <c r="H55" i="4"/>
  <c r="F55" i="4"/>
  <c r="J49" i="4"/>
  <c r="H49" i="4"/>
  <c r="F49" i="4"/>
  <c r="J46" i="4"/>
  <c r="H46" i="4"/>
  <c r="F46" i="4"/>
  <c r="J47" i="4"/>
  <c r="H47" i="4"/>
  <c r="F47" i="4"/>
  <c r="J48" i="4"/>
  <c r="H48" i="4"/>
  <c r="F48" i="4"/>
  <c r="J51" i="4"/>
  <c r="H51" i="4"/>
  <c r="F51" i="4"/>
  <c r="J50" i="4"/>
  <c r="H50" i="4"/>
  <c r="F50" i="4"/>
  <c r="J52" i="4"/>
  <c r="H52" i="4"/>
  <c r="F52" i="4"/>
  <c r="J53" i="4"/>
  <c r="H53" i="4"/>
  <c r="F53" i="4"/>
  <c r="J54" i="4"/>
  <c r="H54" i="4"/>
  <c r="F54" i="4"/>
  <c r="J56" i="4"/>
  <c r="H56" i="4"/>
  <c r="F56" i="4"/>
  <c r="J59" i="4"/>
  <c r="H59" i="4"/>
  <c r="F59" i="4"/>
  <c r="J57" i="4"/>
  <c r="H57" i="4"/>
  <c r="F57" i="4"/>
  <c r="J58" i="4"/>
  <c r="H58" i="4"/>
  <c r="F58" i="4"/>
  <c r="J60" i="4"/>
  <c r="H60" i="4"/>
  <c r="F60" i="4"/>
  <c r="J61" i="4"/>
  <c r="H61" i="4"/>
  <c r="F61" i="4"/>
  <c r="J62" i="4"/>
  <c r="H62" i="4"/>
  <c r="F62" i="4"/>
  <c r="J63" i="4"/>
  <c r="H63" i="4"/>
  <c r="F63" i="4"/>
  <c r="J65" i="4"/>
  <c r="H65" i="4"/>
  <c r="F65" i="4"/>
  <c r="J64" i="4"/>
  <c r="H64" i="4"/>
  <c r="F64" i="4"/>
  <c r="J67" i="4"/>
  <c r="H67" i="4"/>
  <c r="F67" i="4"/>
  <c r="J66" i="4"/>
  <c r="H66" i="4"/>
  <c r="F66" i="4"/>
  <c r="J68" i="4"/>
  <c r="H68" i="4"/>
  <c r="F68" i="4"/>
  <c r="J69" i="4"/>
  <c r="H69" i="4"/>
  <c r="F69" i="4"/>
  <c r="J73" i="4"/>
  <c r="H73" i="4"/>
  <c r="F73" i="4"/>
  <c r="J75" i="4"/>
  <c r="H75" i="4"/>
  <c r="F75" i="4"/>
  <c r="J74" i="4"/>
  <c r="H74" i="4"/>
  <c r="F74" i="4"/>
  <c r="J76" i="4"/>
  <c r="F76" i="4"/>
  <c r="J78" i="4"/>
  <c r="F78" i="4"/>
  <c r="J77" i="4"/>
  <c r="H77" i="4"/>
  <c r="F77" i="4"/>
  <c r="J79" i="4"/>
  <c r="J80" i="4"/>
  <c r="F80" i="4"/>
  <c r="J81" i="4"/>
  <c r="I5" i="4"/>
  <c r="G5" i="4"/>
  <c r="E5" i="4"/>
  <c r="D5" i="4"/>
  <c r="L5" i="4" s="1"/>
  <c r="M87" i="3"/>
  <c r="L87" i="3"/>
  <c r="J87" i="3"/>
  <c r="I87" i="3"/>
  <c r="M7" i="3"/>
  <c r="L7" i="3"/>
  <c r="J7" i="3"/>
  <c r="I7" i="3"/>
  <c r="G7" i="3"/>
  <c r="M83" i="3"/>
  <c r="L83" i="3"/>
  <c r="J83" i="3"/>
  <c r="I83" i="3"/>
  <c r="M6" i="3"/>
  <c r="L6" i="3"/>
  <c r="J6" i="3"/>
  <c r="I6" i="3"/>
  <c r="G6" i="3"/>
  <c r="M21" i="3"/>
  <c r="L21" i="3"/>
  <c r="J21" i="3"/>
  <c r="I21" i="3"/>
  <c r="G21" i="3"/>
  <c r="M75" i="3"/>
  <c r="J75" i="3"/>
  <c r="M8" i="3"/>
  <c r="L8" i="3"/>
  <c r="J8" i="3"/>
  <c r="I8" i="3"/>
  <c r="G8" i="3"/>
  <c r="M63" i="3"/>
  <c r="L63" i="3"/>
  <c r="J63" i="3"/>
  <c r="I63" i="3"/>
  <c r="G63" i="3"/>
  <c r="M65" i="3"/>
  <c r="L65" i="3"/>
  <c r="J65" i="3"/>
  <c r="I65" i="3"/>
  <c r="G65" i="3"/>
  <c r="M9" i="3"/>
  <c r="L9" i="3"/>
  <c r="J9" i="3"/>
  <c r="I9" i="3"/>
  <c r="G9" i="3"/>
  <c r="M44" i="3"/>
  <c r="L44" i="3"/>
  <c r="J44" i="3"/>
  <c r="I44" i="3"/>
  <c r="G44" i="3"/>
  <c r="M11" i="3"/>
  <c r="L11" i="3"/>
  <c r="J11" i="3"/>
  <c r="I11" i="3"/>
  <c r="G11" i="3"/>
  <c r="M58" i="3"/>
  <c r="L58" i="3"/>
  <c r="J58" i="3"/>
  <c r="I58" i="3"/>
  <c r="G58" i="3"/>
  <c r="M61" i="3"/>
  <c r="L61" i="3"/>
  <c r="J61" i="3"/>
  <c r="I61" i="3"/>
  <c r="G61" i="3"/>
  <c r="M20" i="3"/>
  <c r="L20" i="3"/>
  <c r="J20" i="3"/>
  <c r="I20" i="3"/>
  <c r="G20" i="3"/>
  <c r="M46" i="3"/>
  <c r="L46" i="3"/>
  <c r="J46" i="3"/>
  <c r="I46" i="3"/>
  <c r="G46" i="3"/>
  <c r="M59" i="3"/>
  <c r="L59" i="3"/>
  <c r="J59" i="3"/>
  <c r="I59" i="3"/>
  <c r="G59" i="3"/>
  <c r="M53" i="3"/>
  <c r="L53" i="3"/>
  <c r="J53" i="3"/>
  <c r="I53" i="3"/>
  <c r="G53" i="3"/>
  <c r="M72" i="3"/>
  <c r="L72" i="3"/>
  <c r="J72" i="3"/>
  <c r="I72" i="3"/>
  <c r="G72" i="3"/>
  <c r="M49" i="3"/>
  <c r="L49" i="3"/>
  <c r="J49" i="3"/>
  <c r="I49" i="3"/>
  <c r="G49" i="3"/>
  <c r="M38" i="3"/>
  <c r="L38" i="3"/>
  <c r="J38" i="3"/>
  <c r="I38" i="3"/>
  <c r="G38" i="3"/>
  <c r="M14" i="3"/>
  <c r="L14" i="3"/>
  <c r="J14" i="3"/>
  <c r="I14" i="3"/>
  <c r="G14" i="3"/>
  <c r="M42" i="3"/>
  <c r="L42" i="3"/>
  <c r="J42" i="3"/>
  <c r="I42" i="3"/>
  <c r="G42" i="3"/>
  <c r="M41" i="3"/>
  <c r="L41" i="3"/>
  <c r="J41" i="3"/>
  <c r="I41" i="3"/>
  <c r="G41" i="3"/>
  <c r="M15" i="3"/>
  <c r="L15" i="3"/>
  <c r="J15" i="3"/>
  <c r="I15" i="3"/>
  <c r="G15" i="3"/>
  <c r="M16" i="3"/>
  <c r="L16" i="3"/>
  <c r="J16" i="3"/>
  <c r="I16" i="3"/>
  <c r="G16" i="3"/>
  <c r="M17" i="3"/>
  <c r="L17" i="3"/>
  <c r="J17" i="3"/>
  <c r="I17" i="3"/>
  <c r="G17" i="3"/>
  <c r="M78" i="3"/>
  <c r="J78" i="3"/>
  <c r="G78" i="3"/>
  <c r="M22" i="3"/>
  <c r="L22" i="3"/>
  <c r="J22" i="3"/>
  <c r="I22" i="3"/>
  <c r="G22" i="3"/>
  <c r="M52" i="3"/>
  <c r="L52" i="3"/>
  <c r="J52" i="3"/>
  <c r="I52" i="3"/>
  <c r="G52" i="3"/>
  <c r="M50" i="3"/>
  <c r="L50" i="3"/>
  <c r="J50" i="3"/>
  <c r="I50" i="3"/>
  <c r="G50" i="3"/>
  <c r="M25" i="3"/>
  <c r="L25" i="3"/>
  <c r="J25" i="3"/>
  <c r="I25" i="3"/>
  <c r="G25" i="3"/>
  <c r="M23" i="3"/>
  <c r="L23" i="3"/>
  <c r="J23" i="3"/>
  <c r="I23" i="3"/>
  <c r="G23" i="3"/>
  <c r="M24" i="3"/>
  <c r="L24" i="3"/>
  <c r="J24" i="3"/>
  <c r="I24" i="3"/>
  <c r="G24" i="3"/>
  <c r="M39" i="3"/>
  <c r="L39" i="3"/>
  <c r="J39" i="3"/>
  <c r="I39" i="3"/>
  <c r="G39" i="3"/>
  <c r="M40" i="3"/>
  <c r="L40" i="3"/>
  <c r="J40" i="3"/>
  <c r="I40" i="3"/>
  <c r="G40" i="3"/>
  <c r="M47" i="3"/>
  <c r="L47" i="3"/>
  <c r="J47" i="3"/>
  <c r="I47" i="3"/>
  <c r="G47" i="3"/>
  <c r="M35" i="3"/>
  <c r="L35" i="3"/>
  <c r="J35" i="3"/>
  <c r="I35" i="3"/>
  <c r="G35" i="3"/>
  <c r="M64" i="3"/>
  <c r="L64" i="3"/>
  <c r="J64" i="3"/>
  <c r="I64" i="3"/>
  <c r="G64" i="3"/>
  <c r="M86" i="3"/>
  <c r="L86" i="3"/>
  <c r="J86" i="3"/>
  <c r="I86" i="3"/>
  <c r="M27" i="3"/>
  <c r="L27" i="3"/>
  <c r="J27" i="3"/>
  <c r="I27" i="3"/>
  <c r="G27" i="3"/>
  <c r="M57" i="3"/>
  <c r="L57" i="3"/>
  <c r="J57" i="3"/>
  <c r="I57" i="3"/>
  <c r="G57" i="3"/>
  <c r="M12" i="3"/>
  <c r="L12" i="3"/>
  <c r="J12" i="3"/>
  <c r="I12" i="3"/>
  <c r="G12" i="3"/>
  <c r="M26" i="3"/>
  <c r="L26" i="3"/>
  <c r="J26" i="3"/>
  <c r="I26" i="3"/>
  <c r="G26" i="3"/>
  <c r="M19" i="3"/>
  <c r="L19" i="3"/>
  <c r="J19" i="3"/>
  <c r="I19" i="3"/>
  <c r="G19" i="3"/>
  <c r="M74" i="3"/>
  <c r="J74" i="3"/>
  <c r="M60" i="3"/>
  <c r="L60" i="3"/>
  <c r="J60" i="3"/>
  <c r="I60" i="3"/>
  <c r="G60" i="3"/>
  <c r="M13" i="3"/>
  <c r="L13" i="3"/>
  <c r="J13" i="3"/>
  <c r="I13" i="3"/>
  <c r="G13" i="3"/>
  <c r="M33" i="3"/>
  <c r="L33" i="3"/>
  <c r="J33" i="3"/>
  <c r="I33" i="3"/>
  <c r="G33" i="3"/>
  <c r="M73" i="3"/>
  <c r="J73" i="3"/>
  <c r="M10" i="3"/>
  <c r="L10" i="3"/>
  <c r="J10" i="3"/>
  <c r="I10" i="3"/>
  <c r="G10" i="3"/>
  <c r="M29" i="3"/>
  <c r="L29" i="3"/>
  <c r="J29" i="3"/>
  <c r="I29" i="3"/>
  <c r="G29" i="3"/>
  <c r="M28" i="3"/>
  <c r="L28" i="3"/>
  <c r="J28" i="3"/>
  <c r="I28" i="3"/>
  <c r="G28" i="3"/>
  <c r="M31" i="3"/>
  <c r="L31" i="3"/>
  <c r="J31" i="3"/>
  <c r="I31" i="3"/>
  <c r="G31" i="3"/>
  <c r="M18" i="3"/>
  <c r="L18" i="3"/>
  <c r="J18" i="3"/>
  <c r="I18" i="3"/>
  <c r="G18" i="3"/>
  <c r="M30" i="3"/>
  <c r="L30" i="3"/>
  <c r="J30" i="3"/>
  <c r="I30" i="3"/>
  <c r="G30" i="3"/>
  <c r="M32" i="3"/>
  <c r="L32" i="3"/>
  <c r="J32" i="3"/>
  <c r="I32" i="3"/>
  <c r="G32" i="3"/>
  <c r="M84" i="3"/>
  <c r="L84" i="3"/>
  <c r="J84" i="3"/>
  <c r="I84" i="3"/>
  <c r="M34" i="3"/>
  <c r="L34" i="3"/>
  <c r="J34" i="3"/>
  <c r="I34" i="3"/>
  <c r="G34" i="3"/>
  <c r="M36" i="3"/>
  <c r="L36" i="3"/>
  <c r="J36" i="3"/>
  <c r="I36" i="3"/>
  <c r="G36" i="3"/>
  <c r="M79" i="3"/>
  <c r="J79" i="3"/>
  <c r="G79" i="3"/>
  <c r="M37" i="3"/>
  <c r="L37" i="3"/>
  <c r="J37" i="3"/>
  <c r="I37" i="3"/>
  <c r="G37" i="3"/>
  <c r="M43" i="3"/>
  <c r="L43" i="3"/>
  <c r="J43" i="3"/>
  <c r="I43" i="3"/>
  <c r="G43" i="3"/>
  <c r="M45" i="3"/>
  <c r="L45" i="3"/>
  <c r="J45" i="3"/>
  <c r="I45" i="3"/>
  <c r="G45" i="3"/>
  <c r="M48" i="3"/>
  <c r="L48" i="3"/>
  <c r="J48" i="3"/>
  <c r="I48" i="3"/>
  <c r="G48" i="3"/>
  <c r="M51" i="3"/>
  <c r="L51" i="3"/>
  <c r="J51" i="3"/>
  <c r="I51" i="3"/>
  <c r="G51" i="3"/>
  <c r="M54" i="3"/>
  <c r="L54" i="3"/>
  <c r="J54" i="3"/>
  <c r="I54" i="3"/>
  <c r="G54" i="3"/>
  <c r="M56" i="3"/>
  <c r="L56" i="3"/>
  <c r="J56" i="3"/>
  <c r="I56" i="3"/>
  <c r="G56" i="3"/>
  <c r="M55" i="3"/>
  <c r="L55" i="3"/>
  <c r="J55" i="3"/>
  <c r="I55" i="3"/>
  <c r="G55" i="3"/>
  <c r="M82" i="3"/>
  <c r="L82" i="3"/>
  <c r="J82" i="3"/>
  <c r="I82" i="3"/>
  <c r="M62" i="3"/>
  <c r="L62" i="3"/>
  <c r="J62" i="3"/>
  <c r="I62" i="3"/>
  <c r="G62" i="3"/>
  <c r="M66" i="3"/>
  <c r="L66" i="3"/>
  <c r="J66" i="3"/>
  <c r="I66" i="3"/>
  <c r="G66" i="3"/>
  <c r="M68" i="3"/>
  <c r="L68" i="3"/>
  <c r="J68" i="3"/>
  <c r="I68" i="3"/>
  <c r="G68" i="3"/>
  <c r="M67" i="3"/>
  <c r="L67" i="3"/>
  <c r="J67" i="3"/>
  <c r="I67" i="3"/>
  <c r="G67" i="3"/>
  <c r="M69" i="3"/>
  <c r="L69" i="3"/>
  <c r="J69" i="3"/>
  <c r="I69" i="3"/>
  <c r="G69" i="3"/>
  <c r="M70" i="3"/>
  <c r="L70" i="3"/>
  <c r="J70" i="3"/>
  <c r="I70" i="3"/>
  <c r="G70" i="3"/>
  <c r="M77" i="3"/>
  <c r="L77" i="3"/>
  <c r="J77" i="3"/>
  <c r="I77" i="3"/>
  <c r="G77" i="3"/>
  <c r="M71" i="3"/>
  <c r="L71" i="3"/>
  <c r="J71" i="3"/>
  <c r="I71" i="3"/>
  <c r="G71" i="3"/>
  <c r="M76" i="3"/>
  <c r="L76" i="3"/>
  <c r="J76" i="3"/>
  <c r="I76" i="3"/>
  <c r="G76" i="3"/>
  <c r="M81" i="3"/>
  <c r="L81" i="3"/>
  <c r="J81" i="3"/>
  <c r="I81" i="3"/>
  <c r="M80" i="3"/>
  <c r="L80" i="3"/>
  <c r="J80" i="3"/>
  <c r="I80" i="3"/>
  <c r="M85" i="3"/>
  <c r="L85" i="3"/>
  <c r="J85" i="3"/>
  <c r="I85" i="3"/>
  <c r="K5" i="3"/>
  <c r="H5" i="3"/>
  <c r="F5" i="3"/>
  <c r="E5" i="3"/>
  <c r="O5" i="3" s="1"/>
  <c r="N103" i="6"/>
  <c r="S103" i="6" s="1"/>
  <c r="J103" i="6"/>
  <c r="G103" i="6"/>
  <c r="N102" i="6"/>
  <c r="J102" i="6"/>
  <c r="K102" i="6" s="1"/>
  <c r="G102" i="6"/>
  <c r="N101" i="6"/>
  <c r="S101" i="6" s="1"/>
  <c r="J101" i="6"/>
  <c r="G101" i="6"/>
  <c r="N100" i="6"/>
  <c r="J100" i="6"/>
  <c r="G100" i="6"/>
  <c r="N99" i="6"/>
  <c r="J99" i="6"/>
  <c r="G99" i="6"/>
  <c r="N98" i="6"/>
  <c r="S98" i="6" s="1"/>
  <c r="J98" i="6"/>
  <c r="G98" i="6"/>
  <c r="N97" i="6"/>
  <c r="J97" i="6"/>
  <c r="G97" i="6"/>
  <c r="N96" i="6"/>
  <c r="J96" i="6"/>
  <c r="G96" i="6"/>
  <c r="N94" i="6"/>
  <c r="S94" i="6" s="1"/>
  <c r="J94" i="6"/>
  <c r="G94" i="6"/>
  <c r="N95" i="6"/>
  <c r="J95" i="6"/>
  <c r="G95" i="6"/>
  <c r="N93" i="6"/>
  <c r="S93" i="6" s="1"/>
  <c r="J93" i="6"/>
  <c r="G93" i="6"/>
  <c r="N92" i="6"/>
  <c r="J92" i="6"/>
  <c r="G92" i="6"/>
  <c r="N91" i="6"/>
  <c r="S91" i="6" s="1"/>
  <c r="J91" i="6"/>
  <c r="G91" i="6"/>
  <c r="N90" i="6"/>
  <c r="J90" i="6"/>
  <c r="G90" i="6"/>
  <c r="N89" i="6"/>
  <c r="J89" i="6"/>
  <c r="G89" i="6"/>
  <c r="N88" i="6"/>
  <c r="S88" i="6" s="1"/>
  <c r="J88" i="6"/>
  <c r="G88" i="6"/>
  <c r="N87" i="6"/>
  <c r="S87" i="6" s="1"/>
  <c r="J87" i="6"/>
  <c r="G87" i="6"/>
  <c r="N86" i="6"/>
  <c r="S86" i="6" s="1"/>
  <c r="J86" i="6"/>
  <c r="K86" i="6" s="1"/>
  <c r="G86" i="6"/>
  <c r="N85" i="6"/>
  <c r="S85" i="6" s="1"/>
  <c r="J85" i="6"/>
  <c r="G85" i="6"/>
  <c r="N81" i="6"/>
  <c r="S81" i="6" s="1"/>
  <c r="J81" i="6"/>
  <c r="G81" i="6"/>
  <c r="N80" i="6"/>
  <c r="S80" i="6" s="1"/>
  <c r="J80" i="6"/>
  <c r="G80" i="6"/>
  <c r="N84" i="6"/>
  <c r="S84" i="6" s="1"/>
  <c r="J84" i="6"/>
  <c r="G84" i="6"/>
  <c r="N83" i="6"/>
  <c r="S83" i="6" s="1"/>
  <c r="J83" i="6"/>
  <c r="G83" i="6"/>
  <c r="N82" i="6"/>
  <c r="J82" i="6"/>
  <c r="G82" i="6"/>
  <c r="N78" i="6"/>
  <c r="J78" i="6"/>
  <c r="G78" i="6"/>
  <c r="N77" i="6"/>
  <c r="S77" i="6" s="1"/>
  <c r="J77" i="6"/>
  <c r="G77" i="6"/>
  <c r="N76" i="6"/>
  <c r="S76" i="6" s="1"/>
  <c r="J76" i="6"/>
  <c r="G76" i="6"/>
  <c r="N75" i="6"/>
  <c r="J75" i="6"/>
  <c r="G75" i="6"/>
  <c r="N79" i="6"/>
  <c r="S79" i="6" s="1"/>
  <c r="J79" i="6"/>
  <c r="G79" i="6"/>
  <c r="N74" i="6"/>
  <c r="J74" i="6"/>
  <c r="G74" i="6"/>
  <c r="N73" i="6"/>
  <c r="S73" i="6" s="1"/>
  <c r="J73" i="6"/>
  <c r="G73" i="6"/>
  <c r="N72" i="6"/>
  <c r="S72" i="6" s="1"/>
  <c r="J72" i="6"/>
  <c r="G72" i="6"/>
  <c r="N71" i="6"/>
  <c r="S71" i="6" s="1"/>
  <c r="J71" i="6"/>
  <c r="G71" i="6"/>
  <c r="N70" i="6"/>
  <c r="J70" i="6"/>
  <c r="G70" i="6"/>
  <c r="N69" i="6"/>
  <c r="S69" i="6" s="1"/>
  <c r="J69" i="6"/>
  <c r="G69" i="6"/>
  <c r="N68" i="6"/>
  <c r="J68" i="6"/>
  <c r="G68" i="6"/>
  <c r="N67" i="6"/>
  <c r="J67" i="6"/>
  <c r="G67" i="6"/>
  <c r="N66" i="6"/>
  <c r="S66" i="6" s="1"/>
  <c r="J66" i="6"/>
  <c r="G66" i="6"/>
  <c r="N65" i="6"/>
  <c r="S65" i="6" s="1"/>
  <c r="J65" i="6"/>
  <c r="G65" i="6"/>
  <c r="N64" i="6"/>
  <c r="S64" i="6" s="1"/>
  <c r="J64" i="6"/>
  <c r="G64" i="6"/>
  <c r="N63" i="6"/>
  <c r="S63" i="6" s="1"/>
  <c r="J63" i="6"/>
  <c r="G63" i="6"/>
  <c r="N62" i="6"/>
  <c r="J62" i="6"/>
  <c r="G62" i="6"/>
  <c r="N60" i="6"/>
  <c r="S60" i="6" s="1"/>
  <c r="J60" i="6"/>
  <c r="G60" i="6"/>
  <c r="N59" i="6"/>
  <c r="J59" i="6"/>
  <c r="G59" i="6"/>
  <c r="N58" i="6"/>
  <c r="S58" i="6" s="1"/>
  <c r="J58" i="6"/>
  <c r="G58" i="6"/>
  <c r="N57" i="6"/>
  <c r="J57" i="6"/>
  <c r="G57" i="6"/>
  <c r="N7" i="6"/>
  <c r="J7" i="6"/>
  <c r="G7" i="6"/>
  <c r="N56" i="6"/>
  <c r="S56" i="6" s="1"/>
  <c r="J56" i="6"/>
  <c r="G56" i="6"/>
  <c r="N53" i="6"/>
  <c r="J53" i="6"/>
  <c r="G53" i="6"/>
  <c r="N52" i="6"/>
  <c r="S52" i="6" s="1"/>
  <c r="J52" i="6"/>
  <c r="K52" i="6" s="1"/>
  <c r="G52" i="6"/>
  <c r="N54" i="6"/>
  <c r="S54" i="6" s="1"/>
  <c r="J54" i="6"/>
  <c r="F54" i="6"/>
  <c r="G54" i="6" s="1"/>
  <c r="N50" i="6"/>
  <c r="J50" i="6"/>
  <c r="G50" i="6"/>
  <c r="N49" i="6"/>
  <c r="S49" i="6" s="1"/>
  <c r="J49" i="6"/>
  <c r="G49" i="6"/>
  <c r="N55" i="6"/>
  <c r="S55" i="6" s="1"/>
  <c r="J55" i="6"/>
  <c r="G55" i="6"/>
  <c r="N48" i="6"/>
  <c r="J48" i="6"/>
  <c r="G48" i="6"/>
  <c r="N47" i="6"/>
  <c r="S47" i="6" s="1"/>
  <c r="J47" i="6"/>
  <c r="G47" i="6"/>
  <c r="N46" i="6"/>
  <c r="J46" i="6"/>
  <c r="G46" i="6"/>
  <c r="N45" i="6"/>
  <c r="S45" i="6" s="1"/>
  <c r="J45" i="6"/>
  <c r="K45" i="6" s="1"/>
  <c r="G45" i="6"/>
  <c r="N51" i="6"/>
  <c r="S51" i="6" s="1"/>
  <c r="J51" i="6"/>
  <c r="G51" i="6"/>
  <c r="N44" i="6"/>
  <c r="S44" i="6" s="1"/>
  <c r="J44" i="6"/>
  <c r="G44" i="6"/>
  <c r="N42" i="6"/>
  <c r="J42" i="6"/>
  <c r="G42" i="6"/>
  <c r="N41" i="6"/>
  <c r="S41" i="6" s="1"/>
  <c r="J41" i="6"/>
  <c r="G41" i="6"/>
  <c r="N43" i="6"/>
  <c r="J43" i="6"/>
  <c r="G43" i="6"/>
  <c r="N39" i="6"/>
  <c r="J39" i="6"/>
  <c r="G39" i="6"/>
  <c r="N38" i="6"/>
  <c r="S38" i="6" s="1"/>
  <c r="J38" i="6"/>
  <c r="G38" i="6"/>
  <c r="N37" i="6"/>
  <c r="S37" i="6" s="1"/>
  <c r="J37" i="6"/>
  <c r="G37" i="6"/>
  <c r="N40" i="6"/>
  <c r="J40" i="6"/>
  <c r="G40" i="6"/>
  <c r="N35" i="6"/>
  <c r="S35" i="6" s="1"/>
  <c r="J35" i="6"/>
  <c r="G35" i="6"/>
  <c r="N34" i="6"/>
  <c r="J34" i="6"/>
  <c r="G34" i="6"/>
  <c r="N33" i="6"/>
  <c r="S33" i="6" s="1"/>
  <c r="J33" i="6"/>
  <c r="G33" i="6"/>
  <c r="N30" i="6"/>
  <c r="J30" i="6"/>
  <c r="G30" i="6"/>
  <c r="N29" i="6"/>
  <c r="S29" i="6" s="1"/>
  <c r="J29" i="6"/>
  <c r="G29" i="6"/>
  <c r="N32" i="6"/>
  <c r="J32" i="6"/>
  <c r="G32" i="6"/>
  <c r="N36" i="6"/>
  <c r="J36" i="6"/>
  <c r="G36" i="6"/>
  <c r="N28" i="6"/>
  <c r="S28" i="6" s="1"/>
  <c r="J28" i="6"/>
  <c r="G28" i="6"/>
  <c r="N27" i="6"/>
  <c r="J27" i="6"/>
  <c r="G27" i="6"/>
  <c r="N31" i="6"/>
  <c r="S31" i="6" s="1"/>
  <c r="J31" i="6"/>
  <c r="G31" i="6"/>
  <c r="N26" i="6"/>
  <c r="S26" i="6" s="1"/>
  <c r="J26" i="6"/>
  <c r="G26" i="6"/>
  <c r="N25" i="6"/>
  <c r="S25" i="6" s="1"/>
  <c r="J25" i="6"/>
  <c r="G25" i="6"/>
  <c r="N9" i="6"/>
  <c r="J9" i="6"/>
  <c r="G9" i="6"/>
  <c r="N23" i="6"/>
  <c r="J23" i="6"/>
  <c r="G23" i="6"/>
  <c r="N22" i="6"/>
  <c r="S22" i="6" s="1"/>
  <c r="J22" i="6"/>
  <c r="G22" i="6"/>
  <c r="N104" i="6"/>
  <c r="S104" i="6" s="1"/>
  <c r="J104" i="6"/>
  <c r="G104" i="6"/>
  <c r="N21" i="6"/>
  <c r="S21" i="6" s="1"/>
  <c r="J21" i="6"/>
  <c r="G21" i="6"/>
  <c r="N20" i="6"/>
  <c r="J20" i="6"/>
  <c r="G20" i="6"/>
  <c r="N19" i="6"/>
  <c r="S19" i="6" s="1"/>
  <c r="J19" i="6"/>
  <c r="G19" i="6"/>
  <c r="N18" i="6"/>
  <c r="J18" i="6"/>
  <c r="G18" i="6"/>
  <c r="N17" i="6"/>
  <c r="J17" i="6"/>
  <c r="G17" i="6"/>
  <c r="N15" i="6"/>
  <c r="S15" i="6" s="1"/>
  <c r="J15" i="6"/>
  <c r="G15" i="6"/>
  <c r="N8" i="6"/>
  <c r="S8" i="6" s="1"/>
  <c r="J8" i="6"/>
  <c r="G8" i="6"/>
  <c r="N10" i="6"/>
  <c r="J10" i="6"/>
  <c r="G10" i="6"/>
  <c r="N11" i="6"/>
  <c r="J11" i="6"/>
  <c r="G11" i="6"/>
  <c r="N12" i="6"/>
  <c r="J12" i="6"/>
  <c r="G12" i="6"/>
  <c r="K12" i="6" s="1"/>
  <c r="N13" i="6"/>
  <c r="S13" i="6" s="1"/>
  <c r="J13" i="6"/>
  <c r="G13" i="6"/>
  <c r="N14" i="6"/>
  <c r="J14" i="6"/>
  <c r="G14" i="6"/>
  <c r="N16" i="6"/>
  <c r="S16" i="6" s="1"/>
  <c r="J16" i="6"/>
  <c r="G16" i="6"/>
  <c r="N24" i="6"/>
  <c r="S24" i="6" s="1"/>
  <c r="J24" i="6"/>
  <c r="G24" i="6"/>
  <c r="N61" i="6"/>
  <c r="J61" i="6"/>
  <c r="G61" i="6"/>
  <c r="N105" i="6"/>
  <c r="S105" i="6" s="1"/>
  <c r="J105" i="6"/>
  <c r="G105" i="6"/>
  <c r="N6" i="6"/>
  <c r="J6" i="6"/>
  <c r="G6" i="6"/>
  <c r="M5" i="6"/>
  <c r="L5" i="6"/>
  <c r="I5" i="6"/>
  <c r="H5" i="6"/>
  <c r="E5" i="6"/>
  <c r="Y95" i="2"/>
  <c r="AK95" i="2" s="1"/>
  <c r="X95" i="2"/>
  <c r="S95" i="2"/>
  <c r="P95" i="2"/>
  <c r="N95" i="2"/>
  <c r="M95" i="2"/>
  <c r="H95" i="2"/>
  <c r="E95" i="2"/>
  <c r="Y105" i="2"/>
  <c r="AK105" i="2" s="1"/>
  <c r="X105" i="2"/>
  <c r="S105" i="2"/>
  <c r="P105" i="2"/>
  <c r="N105" i="2"/>
  <c r="M105" i="2"/>
  <c r="H105" i="2"/>
  <c r="E105" i="2"/>
  <c r="Y103" i="2"/>
  <c r="AK103" i="2" s="1"/>
  <c r="X103" i="2"/>
  <c r="S103" i="2"/>
  <c r="P103" i="2"/>
  <c r="N103" i="2"/>
  <c r="M103" i="2"/>
  <c r="H103" i="2"/>
  <c r="E103" i="2"/>
  <c r="Y102" i="2"/>
  <c r="AK102" i="2" s="1"/>
  <c r="X102" i="2"/>
  <c r="S102" i="2"/>
  <c r="P102" i="2"/>
  <c r="N102" i="2"/>
  <c r="M102" i="2"/>
  <c r="H102" i="2"/>
  <c r="E102" i="2"/>
  <c r="Y6" i="2"/>
  <c r="AK6" i="2" s="1"/>
  <c r="X6" i="2"/>
  <c r="S6" i="2"/>
  <c r="P6" i="2"/>
  <c r="N6" i="2"/>
  <c r="M6" i="2"/>
  <c r="H6" i="2"/>
  <c r="E6" i="2"/>
  <c r="Y100" i="2"/>
  <c r="AK100" i="2" s="1"/>
  <c r="X100" i="2"/>
  <c r="S100" i="2"/>
  <c r="P100" i="2"/>
  <c r="N100" i="2"/>
  <c r="M100" i="2"/>
  <c r="H100" i="2"/>
  <c r="E100" i="2"/>
  <c r="Y99" i="2"/>
  <c r="AK99" i="2" s="1"/>
  <c r="X99" i="2"/>
  <c r="S99" i="2"/>
  <c r="P99" i="2"/>
  <c r="N99" i="2"/>
  <c r="M99" i="2"/>
  <c r="H99" i="2"/>
  <c r="E99" i="2"/>
  <c r="Y97" i="2"/>
  <c r="AK97" i="2" s="1"/>
  <c r="X97" i="2"/>
  <c r="S97" i="2"/>
  <c r="P97" i="2"/>
  <c r="N97" i="2"/>
  <c r="M97" i="2"/>
  <c r="H97" i="2"/>
  <c r="E97" i="2"/>
  <c r="Y96" i="2"/>
  <c r="AK96" i="2" s="1"/>
  <c r="X96" i="2"/>
  <c r="S96" i="2"/>
  <c r="P96" i="2"/>
  <c r="N96" i="2"/>
  <c r="M96" i="2"/>
  <c r="H96" i="2"/>
  <c r="E96" i="2"/>
  <c r="Y94" i="2"/>
  <c r="AK94" i="2" s="1"/>
  <c r="X94" i="2"/>
  <c r="S94" i="2"/>
  <c r="P94" i="2"/>
  <c r="N94" i="2"/>
  <c r="M94" i="2"/>
  <c r="H94" i="2"/>
  <c r="E94" i="2"/>
  <c r="Y92" i="2"/>
  <c r="AK92" i="2" s="1"/>
  <c r="X92" i="2"/>
  <c r="S92" i="2"/>
  <c r="P92" i="2"/>
  <c r="N92" i="2"/>
  <c r="M92" i="2"/>
  <c r="H92" i="2"/>
  <c r="E92" i="2"/>
  <c r="Y91" i="2"/>
  <c r="AK91" i="2" s="1"/>
  <c r="X91" i="2"/>
  <c r="S91" i="2"/>
  <c r="P91" i="2"/>
  <c r="N91" i="2"/>
  <c r="M91" i="2"/>
  <c r="H91" i="2"/>
  <c r="E91" i="2"/>
  <c r="Y90" i="2"/>
  <c r="AK90" i="2" s="1"/>
  <c r="X90" i="2"/>
  <c r="S90" i="2"/>
  <c r="P90" i="2"/>
  <c r="N90" i="2"/>
  <c r="M90" i="2"/>
  <c r="H90" i="2"/>
  <c r="E90" i="2"/>
  <c r="Y89" i="2"/>
  <c r="AK89" i="2" s="1"/>
  <c r="X89" i="2"/>
  <c r="S89" i="2"/>
  <c r="P89" i="2"/>
  <c r="N89" i="2"/>
  <c r="M89" i="2"/>
  <c r="H89" i="2"/>
  <c r="E89" i="2"/>
  <c r="Y88" i="2"/>
  <c r="AK88" i="2" s="1"/>
  <c r="X88" i="2"/>
  <c r="S88" i="2"/>
  <c r="P88" i="2"/>
  <c r="N88" i="2"/>
  <c r="M88" i="2"/>
  <c r="H88" i="2"/>
  <c r="E88" i="2"/>
  <c r="Y87" i="2"/>
  <c r="AK87" i="2" s="1"/>
  <c r="X87" i="2"/>
  <c r="S87" i="2"/>
  <c r="P87" i="2"/>
  <c r="N87" i="2"/>
  <c r="M87" i="2"/>
  <c r="H87" i="2"/>
  <c r="E87" i="2"/>
  <c r="Y86" i="2"/>
  <c r="AK86" i="2" s="1"/>
  <c r="X86" i="2"/>
  <c r="S86" i="2"/>
  <c r="P86" i="2"/>
  <c r="N86" i="2"/>
  <c r="M86" i="2"/>
  <c r="H86" i="2"/>
  <c r="E86" i="2"/>
  <c r="Y85" i="2"/>
  <c r="AK85" i="2" s="1"/>
  <c r="X85" i="2"/>
  <c r="S85" i="2"/>
  <c r="P85" i="2"/>
  <c r="N85" i="2"/>
  <c r="M85" i="2"/>
  <c r="H85" i="2"/>
  <c r="E85" i="2"/>
  <c r="Y83" i="2"/>
  <c r="AK83" i="2" s="1"/>
  <c r="X83" i="2"/>
  <c r="S83" i="2"/>
  <c r="P83" i="2"/>
  <c r="N83" i="2"/>
  <c r="M83" i="2"/>
  <c r="H83" i="2"/>
  <c r="E83" i="2"/>
  <c r="Y82" i="2"/>
  <c r="AK82" i="2" s="1"/>
  <c r="X82" i="2"/>
  <c r="S82" i="2"/>
  <c r="P82" i="2"/>
  <c r="N82" i="2"/>
  <c r="M82" i="2"/>
  <c r="H82" i="2"/>
  <c r="E82" i="2"/>
  <c r="Y81" i="2"/>
  <c r="AK81" i="2" s="1"/>
  <c r="X81" i="2"/>
  <c r="S81" i="2"/>
  <c r="P81" i="2"/>
  <c r="N81" i="2"/>
  <c r="M81" i="2"/>
  <c r="H81" i="2"/>
  <c r="E81" i="2"/>
  <c r="Y80" i="2"/>
  <c r="AK80" i="2" s="1"/>
  <c r="X80" i="2"/>
  <c r="S80" i="2"/>
  <c r="P80" i="2"/>
  <c r="N80" i="2"/>
  <c r="M80" i="2"/>
  <c r="H80" i="2"/>
  <c r="E80" i="2"/>
  <c r="Y79" i="2"/>
  <c r="AK79" i="2" s="1"/>
  <c r="X79" i="2"/>
  <c r="S79" i="2"/>
  <c r="P79" i="2"/>
  <c r="N79" i="2"/>
  <c r="M79" i="2"/>
  <c r="H79" i="2"/>
  <c r="E79" i="2"/>
  <c r="Y78" i="2"/>
  <c r="AK78" i="2" s="1"/>
  <c r="X78" i="2"/>
  <c r="S78" i="2"/>
  <c r="P78" i="2"/>
  <c r="N78" i="2"/>
  <c r="M78" i="2"/>
  <c r="H78" i="2"/>
  <c r="E78" i="2"/>
  <c r="Y77" i="2"/>
  <c r="AK77" i="2" s="1"/>
  <c r="X77" i="2"/>
  <c r="S77" i="2"/>
  <c r="P77" i="2"/>
  <c r="N77" i="2"/>
  <c r="M77" i="2"/>
  <c r="H77" i="2"/>
  <c r="E77" i="2"/>
  <c r="Y76" i="2"/>
  <c r="AK76" i="2" s="1"/>
  <c r="X76" i="2"/>
  <c r="S76" i="2"/>
  <c r="P76" i="2"/>
  <c r="N76" i="2"/>
  <c r="M76" i="2"/>
  <c r="H76" i="2"/>
  <c r="E76" i="2"/>
  <c r="Y75" i="2"/>
  <c r="AK75" i="2" s="1"/>
  <c r="X75" i="2"/>
  <c r="S75" i="2"/>
  <c r="P75" i="2"/>
  <c r="N75" i="2"/>
  <c r="M75" i="2"/>
  <c r="H75" i="2"/>
  <c r="E75" i="2"/>
  <c r="Y74" i="2"/>
  <c r="AK74" i="2" s="1"/>
  <c r="X74" i="2"/>
  <c r="S74" i="2"/>
  <c r="P74" i="2"/>
  <c r="N74" i="2"/>
  <c r="M74" i="2"/>
  <c r="H74" i="2"/>
  <c r="E74" i="2"/>
  <c r="Y73" i="2"/>
  <c r="AK73" i="2" s="1"/>
  <c r="X73" i="2"/>
  <c r="S73" i="2"/>
  <c r="P73" i="2"/>
  <c r="N73" i="2"/>
  <c r="M73" i="2"/>
  <c r="H73" i="2"/>
  <c r="E73" i="2"/>
  <c r="Y71" i="2"/>
  <c r="AK71" i="2" s="1"/>
  <c r="X71" i="2"/>
  <c r="S71" i="2"/>
  <c r="P71" i="2"/>
  <c r="N71" i="2"/>
  <c r="M71" i="2"/>
  <c r="H71" i="2"/>
  <c r="E71" i="2"/>
  <c r="Y69" i="2"/>
  <c r="AK69" i="2" s="1"/>
  <c r="X69" i="2"/>
  <c r="W69" i="2"/>
  <c r="S69" i="2"/>
  <c r="P69" i="2"/>
  <c r="N69" i="2"/>
  <c r="M69" i="2"/>
  <c r="L69" i="2"/>
  <c r="H69" i="2"/>
  <c r="E69" i="2"/>
  <c r="Y68" i="2"/>
  <c r="AK68" i="2" s="1"/>
  <c r="X68" i="2"/>
  <c r="W68" i="2"/>
  <c r="S68" i="2"/>
  <c r="P68" i="2"/>
  <c r="N68" i="2"/>
  <c r="M68" i="2"/>
  <c r="L68" i="2"/>
  <c r="H68" i="2"/>
  <c r="E68" i="2"/>
  <c r="Y67" i="2"/>
  <c r="AK67" i="2" s="1"/>
  <c r="X67" i="2"/>
  <c r="W67" i="2"/>
  <c r="S67" i="2"/>
  <c r="P67" i="2"/>
  <c r="N67" i="2"/>
  <c r="M67" i="2"/>
  <c r="L67" i="2"/>
  <c r="H67" i="2"/>
  <c r="E67" i="2"/>
  <c r="Y64" i="2"/>
  <c r="AK64" i="2" s="1"/>
  <c r="X64" i="2"/>
  <c r="W64" i="2"/>
  <c r="S64" i="2"/>
  <c r="P64" i="2"/>
  <c r="N64" i="2"/>
  <c r="M64" i="2"/>
  <c r="L64" i="2"/>
  <c r="H64" i="2"/>
  <c r="E64" i="2"/>
  <c r="Y63" i="2"/>
  <c r="AK63" i="2" s="1"/>
  <c r="X63" i="2"/>
  <c r="W63" i="2"/>
  <c r="S63" i="2"/>
  <c r="P63" i="2"/>
  <c r="N63" i="2"/>
  <c r="M63" i="2"/>
  <c r="L63" i="2"/>
  <c r="H63" i="2"/>
  <c r="E63" i="2"/>
  <c r="Y62" i="2"/>
  <c r="AK62" i="2" s="1"/>
  <c r="X62" i="2"/>
  <c r="W62" i="2"/>
  <c r="S62" i="2"/>
  <c r="P62" i="2"/>
  <c r="N62" i="2"/>
  <c r="M62" i="2"/>
  <c r="L62" i="2"/>
  <c r="H62" i="2"/>
  <c r="E62" i="2"/>
  <c r="Y61" i="2"/>
  <c r="AK61" i="2" s="1"/>
  <c r="X61" i="2"/>
  <c r="W61" i="2"/>
  <c r="S61" i="2"/>
  <c r="P61" i="2"/>
  <c r="N61" i="2"/>
  <c r="M61" i="2"/>
  <c r="L61" i="2"/>
  <c r="H61" i="2"/>
  <c r="E61" i="2"/>
  <c r="Y59" i="2"/>
  <c r="AK59" i="2" s="1"/>
  <c r="X59" i="2"/>
  <c r="W59" i="2"/>
  <c r="S59" i="2"/>
  <c r="P59" i="2"/>
  <c r="N59" i="2"/>
  <c r="M59" i="2"/>
  <c r="L59" i="2"/>
  <c r="H59" i="2"/>
  <c r="E59" i="2"/>
  <c r="Y57" i="2"/>
  <c r="AK57" i="2" s="1"/>
  <c r="X57" i="2"/>
  <c r="S57" i="2"/>
  <c r="P57" i="2"/>
  <c r="N57" i="2"/>
  <c r="M57" i="2"/>
  <c r="H57" i="2"/>
  <c r="E57" i="2"/>
  <c r="Y55" i="2"/>
  <c r="AK55" i="2" s="1"/>
  <c r="X55" i="2"/>
  <c r="S55" i="2"/>
  <c r="P55" i="2"/>
  <c r="N55" i="2"/>
  <c r="M55" i="2"/>
  <c r="H55" i="2"/>
  <c r="E55" i="2"/>
  <c r="Y54" i="2"/>
  <c r="AK54" i="2" s="1"/>
  <c r="X54" i="2"/>
  <c r="S54" i="2"/>
  <c r="P54" i="2"/>
  <c r="N54" i="2"/>
  <c r="M54" i="2"/>
  <c r="H54" i="2"/>
  <c r="E54" i="2"/>
  <c r="Y66" i="2"/>
  <c r="AK66" i="2" s="1"/>
  <c r="X66" i="2"/>
  <c r="W66" i="2"/>
  <c r="S66" i="2"/>
  <c r="P66" i="2"/>
  <c r="N66" i="2"/>
  <c r="M66" i="2"/>
  <c r="L66" i="2"/>
  <c r="H66" i="2"/>
  <c r="E66" i="2"/>
  <c r="Y53" i="2"/>
  <c r="AK53" i="2" s="1"/>
  <c r="X53" i="2"/>
  <c r="S53" i="2"/>
  <c r="P53" i="2"/>
  <c r="N53" i="2"/>
  <c r="M53" i="2"/>
  <c r="H53" i="2"/>
  <c r="E53" i="2"/>
  <c r="Y65" i="2"/>
  <c r="AK65" i="2" s="1"/>
  <c r="X65" i="2"/>
  <c r="W65" i="2"/>
  <c r="S65" i="2"/>
  <c r="P65" i="2"/>
  <c r="N65" i="2"/>
  <c r="M65" i="2"/>
  <c r="L65" i="2"/>
  <c r="H65" i="2"/>
  <c r="E65" i="2"/>
  <c r="Y56" i="2"/>
  <c r="AK56" i="2" s="1"/>
  <c r="X56" i="2"/>
  <c r="S56" i="2"/>
  <c r="P56" i="2"/>
  <c r="N56" i="2"/>
  <c r="M56" i="2"/>
  <c r="H56" i="2"/>
  <c r="E56" i="2"/>
  <c r="Y70" i="2"/>
  <c r="AK70" i="2" s="1"/>
  <c r="X70" i="2"/>
  <c r="W70" i="2"/>
  <c r="S70" i="2"/>
  <c r="P70" i="2"/>
  <c r="N70" i="2"/>
  <c r="M70" i="2"/>
  <c r="L70" i="2"/>
  <c r="H70" i="2"/>
  <c r="E70" i="2"/>
  <c r="Y50" i="2"/>
  <c r="AK50" i="2" s="1"/>
  <c r="X50" i="2"/>
  <c r="S50" i="2"/>
  <c r="P50" i="2"/>
  <c r="N50" i="2"/>
  <c r="M50" i="2"/>
  <c r="H50" i="2"/>
  <c r="E50" i="2"/>
  <c r="Y49" i="2"/>
  <c r="AK49" i="2" s="1"/>
  <c r="X49" i="2"/>
  <c r="S49" i="2"/>
  <c r="P49" i="2"/>
  <c r="N49" i="2"/>
  <c r="M49" i="2"/>
  <c r="H49" i="2"/>
  <c r="E49" i="2"/>
  <c r="Y48" i="2"/>
  <c r="AK48" i="2" s="1"/>
  <c r="X48" i="2"/>
  <c r="S48" i="2"/>
  <c r="P48" i="2"/>
  <c r="N48" i="2"/>
  <c r="M48" i="2"/>
  <c r="H48" i="2"/>
  <c r="E48" i="2"/>
  <c r="Y46" i="2"/>
  <c r="AK46" i="2" s="1"/>
  <c r="X46" i="2"/>
  <c r="S46" i="2"/>
  <c r="P46" i="2"/>
  <c r="N46" i="2"/>
  <c r="M46" i="2"/>
  <c r="H46" i="2"/>
  <c r="E46" i="2"/>
  <c r="Y52" i="2"/>
  <c r="AK52" i="2" s="1"/>
  <c r="X52" i="2"/>
  <c r="W52" i="2"/>
  <c r="S52" i="2"/>
  <c r="P52" i="2"/>
  <c r="N52" i="2"/>
  <c r="M52" i="2"/>
  <c r="L52" i="2"/>
  <c r="H52" i="2"/>
  <c r="E52" i="2"/>
  <c r="Y51" i="2"/>
  <c r="AK51" i="2" s="1"/>
  <c r="X51" i="2"/>
  <c r="S51" i="2"/>
  <c r="P51" i="2"/>
  <c r="N51" i="2"/>
  <c r="M51" i="2"/>
  <c r="H51" i="2"/>
  <c r="E51" i="2"/>
  <c r="Y43" i="2"/>
  <c r="AK43" i="2" s="1"/>
  <c r="X43" i="2"/>
  <c r="S43" i="2"/>
  <c r="P43" i="2"/>
  <c r="N43" i="2"/>
  <c r="M43" i="2"/>
  <c r="H43" i="2"/>
  <c r="E43" i="2"/>
  <c r="Y42" i="2"/>
  <c r="AK42" i="2" s="1"/>
  <c r="X42" i="2"/>
  <c r="W42" i="2"/>
  <c r="S42" i="2"/>
  <c r="P42" i="2"/>
  <c r="N42" i="2"/>
  <c r="M42" i="2"/>
  <c r="L42" i="2"/>
  <c r="H42" i="2"/>
  <c r="E42" i="2"/>
  <c r="Y40" i="2"/>
  <c r="AK40" i="2" s="1"/>
  <c r="X40" i="2"/>
  <c r="S40" i="2"/>
  <c r="P40" i="2"/>
  <c r="N40" i="2"/>
  <c r="M40" i="2"/>
  <c r="H40" i="2"/>
  <c r="E40" i="2"/>
  <c r="Y47" i="2"/>
  <c r="AK47" i="2" s="1"/>
  <c r="X47" i="2"/>
  <c r="S47" i="2"/>
  <c r="P47" i="2"/>
  <c r="N47" i="2"/>
  <c r="M47" i="2"/>
  <c r="H47" i="2"/>
  <c r="E47" i="2"/>
  <c r="Y38" i="2"/>
  <c r="AK38" i="2" s="1"/>
  <c r="X38" i="2"/>
  <c r="S38" i="2"/>
  <c r="P38" i="2"/>
  <c r="N38" i="2"/>
  <c r="M38" i="2"/>
  <c r="H38" i="2"/>
  <c r="E38" i="2"/>
  <c r="Y45" i="2"/>
  <c r="AK45" i="2" s="1"/>
  <c r="X45" i="2"/>
  <c r="W45" i="2"/>
  <c r="S45" i="2"/>
  <c r="P45" i="2"/>
  <c r="N45" i="2"/>
  <c r="M45" i="2"/>
  <c r="L45" i="2"/>
  <c r="H45" i="2"/>
  <c r="E45" i="2"/>
  <c r="Y36" i="2"/>
  <c r="AK36" i="2" s="1"/>
  <c r="X36" i="2"/>
  <c r="W36" i="2"/>
  <c r="S36" i="2"/>
  <c r="P36" i="2"/>
  <c r="N36" i="2"/>
  <c r="M36" i="2"/>
  <c r="L36" i="2"/>
  <c r="H36" i="2"/>
  <c r="E36" i="2"/>
  <c r="Y104" i="2"/>
  <c r="AK104" i="2" s="1"/>
  <c r="X104" i="2"/>
  <c r="S104" i="2"/>
  <c r="P104" i="2"/>
  <c r="N104" i="2"/>
  <c r="M104" i="2"/>
  <c r="H104" i="2"/>
  <c r="E104" i="2"/>
  <c r="Y12" i="2"/>
  <c r="AK12" i="2" s="1"/>
  <c r="X12" i="2"/>
  <c r="S12" i="2"/>
  <c r="P12" i="2"/>
  <c r="N12" i="2"/>
  <c r="M12" i="2"/>
  <c r="H12" i="2"/>
  <c r="E12" i="2"/>
  <c r="Y34" i="2"/>
  <c r="AK34" i="2" s="1"/>
  <c r="X34" i="2"/>
  <c r="S34" i="2"/>
  <c r="P34" i="2"/>
  <c r="N34" i="2"/>
  <c r="M34" i="2"/>
  <c r="H34" i="2"/>
  <c r="E34" i="2"/>
  <c r="Y32" i="2"/>
  <c r="AK32" i="2" s="1"/>
  <c r="X32" i="2"/>
  <c r="W32" i="2"/>
  <c r="S32" i="2"/>
  <c r="P32" i="2"/>
  <c r="N32" i="2"/>
  <c r="M32" i="2"/>
  <c r="L32" i="2"/>
  <c r="H32" i="2"/>
  <c r="E32" i="2"/>
  <c r="Y31" i="2"/>
  <c r="AK31" i="2" s="1"/>
  <c r="X31" i="2"/>
  <c r="W31" i="2"/>
  <c r="S31" i="2"/>
  <c r="P31" i="2"/>
  <c r="N31" i="2"/>
  <c r="M31" i="2"/>
  <c r="L31" i="2"/>
  <c r="H31" i="2"/>
  <c r="E31" i="2"/>
  <c r="Y41" i="2"/>
  <c r="AK41" i="2" s="1"/>
  <c r="X41" i="2"/>
  <c r="S41" i="2"/>
  <c r="P41" i="2"/>
  <c r="N41" i="2"/>
  <c r="M41" i="2"/>
  <c r="H41" i="2"/>
  <c r="E41" i="2"/>
  <c r="Y33" i="2"/>
  <c r="AK33" i="2" s="1"/>
  <c r="X33" i="2"/>
  <c r="S33" i="2"/>
  <c r="P33" i="2"/>
  <c r="N33" i="2"/>
  <c r="M33" i="2"/>
  <c r="H33" i="2"/>
  <c r="E33" i="2"/>
  <c r="Y29" i="2"/>
  <c r="AK29" i="2" s="1"/>
  <c r="X29" i="2"/>
  <c r="S29" i="2"/>
  <c r="P29" i="2"/>
  <c r="N29" i="2"/>
  <c r="M29" i="2"/>
  <c r="H29" i="2"/>
  <c r="E29" i="2"/>
  <c r="Y28" i="2"/>
  <c r="AK28" i="2" s="1"/>
  <c r="X28" i="2"/>
  <c r="S28" i="2"/>
  <c r="P28" i="2"/>
  <c r="N28" i="2"/>
  <c r="M28" i="2"/>
  <c r="H28" i="2"/>
  <c r="E28" i="2"/>
  <c r="Y26" i="2"/>
  <c r="AK26" i="2" s="1"/>
  <c r="X26" i="2"/>
  <c r="S26" i="2"/>
  <c r="P26" i="2"/>
  <c r="N26" i="2"/>
  <c r="M26" i="2"/>
  <c r="H26" i="2"/>
  <c r="E26" i="2"/>
  <c r="Y25" i="2"/>
  <c r="AK25" i="2" s="1"/>
  <c r="X25" i="2"/>
  <c r="W25" i="2"/>
  <c r="S25" i="2"/>
  <c r="P25" i="2"/>
  <c r="N25" i="2"/>
  <c r="M25" i="2"/>
  <c r="L25" i="2"/>
  <c r="H25" i="2"/>
  <c r="E25" i="2"/>
  <c r="Y30" i="2"/>
  <c r="AK30" i="2" s="1"/>
  <c r="X30" i="2"/>
  <c r="S30" i="2"/>
  <c r="P30" i="2"/>
  <c r="N30" i="2"/>
  <c r="M30" i="2"/>
  <c r="H30" i="2"/>
  <c r="E30" i="2"/>
  <c r="Y24" i="2"/>
  <c r="AK24" i="2" s="1"/>
  <c r="X24" i="2"/>
  <c r="S24" i="2"/>
  <c r="P24" i="2"/>
  <c r="N24" i="2"/>
  <c r="M24" i="2"/>
  <c r="H24" i="2"/>
  <c r="E24" i="2"/>
  <c r="Y60" i="2"/>
  <c r="AK60" i="2" s="1"/>
  <c r="X60" i="2"/>
  <c r="W60" i="2"/>
  <c r="S60" i="2"/>
  <c r="P60" i="2"/>
  <c r="N60" i="2"/>
  <c r="M60" i="2"/>
  <c r="L60" i="2"/>
  <c r="H60" i="2"/>
  <c r="E60" i="2"/>
  <c r="Y23" i="2"/>
  <c r="AK23" i="2" s="1"/>
  <c r="X23" i="2"/>
  <c r="W23" i="2"/>
  <c r="S23" i="2"/>
  <c r="P23" i="2"/>
  <c r="N23" i="2"/>
  <c r="M23" i="2"/>
  <c r="L23" i="2"/>
  <c r="H23" i="2"/>
  <c r="E23" i="2"/>
  <c r="Y22" i="2"/>
  <c r="AK22" i="2" s="1"/>
  <c r="X22" i="2"/>
  <c r="S22" i="2"/>
  <c r="P22" i="2"/>
  <c r="N22" i="2"/>
  <c r="M22" i="2"/>
  <c r="H22" i="2"/>
  <c r="E22" i="2"/>
  <c r="Y84" i="2"/>
  <c r="AK84" i="2" s="1"/>
  <c r="X84" i="2"/>
  <c r="S84" i="2"/>
  <c r="P84" i="2"/>
  <c r="N84" i="2"/>
  <c r="M84" i="2"/>
  <c r="H84" i="2"/>
  <c r="E84" i="2"/>
  <c r="Y21" i="2"/>
  <c r="AK21" i="2" s="1"/>
  <c r="X21" i="2"/>
  <c r="S21" i="2"/>
  <c r="P21" i="2"/>
  <c r="N21" i="2"/>
  <c r="M21" i="2"/>
  <c r="H21" i="2"/>
  <c r="E21" i="2"/>
  <c r="Y44" i="2"/>
  <c r="AK44" i="2" s="1"/>
  <c r="X44" i="2"/>
  <c r="S44" i="2"/>
  <c r="P44" i="2"/>
  <c r="N44" i="2"/>
  <c r="M44" i="2"/>
  <c r="H44" i="2"/>
  <c r="E44" i="2"/>
  <c r="Y58" i="2"/>
  <c r="AK58" i="2" s="1"/>
  <c r="X58" i="2"/>
  <c r="W58" i="2"/>
  <c r="S58" i="2"/>
  <c r="P58" i="2"/>
  <c r="N58" i="2"/>
  <c r="M58" i="2"/>
  <c r="L58" i="2"/>
  <c r="H58" i="2"/>
  <c r="E58" i="2"/>
  <c r="Y20" i="2"/>
  <c r="AK20" i="2" s="1"/>
  <c r="X20" i="2"/>
  <c r="S20" i="2"/>
  <c r="P20" i="2"/>
  <c r="N20" i="2"/>
  <c r="M20" i="2"/>
  <c r="H20" i="2"/>
  <c r="E20" i="2"/>
  <c r="Y7" i="2"/>
  <c r="AK7" i="2" s="1"/>
  <c r="X7" i="2"/>
  <c r="S7" i="2"/>
  <c r="P7" i="2"/>
  <c r="N7" i="2"/>
  <c r="M7" i="2"/>
  <c r="H7" i="2"/>
  <c r="E7" i="2"/>
  <c r="Y39" i="2"/>
  <c r="AK39" i="2" s="1"/>
  <c r="X39" i="2"/>
  <c r="S39" i="2"/>
  <c r="P39" i="2"/>
  <c r="N39" i="2"/>
  <c r="M39" i="2"/>
  <c r="H39" i="2"/>
  <c r="E39" i="2"/>
  <c r="Y18" i="2"/>
  <c r="AK18" i="2" s="1"/>
  <c r="X18" i="2"/>
  <c r="W18" i="2"/>
  <c r="S18" i="2"/>
  <c r="P18" i="2"/>
  <c r="N18" i="2"/>
  <c r="M18" i="2"/>
  <c r="L18" i="2"/>
  <c r="H18" i="2"/>
  <c r="E18" i="2"/>
  <c r="Y17" i="2"/>
  <c r="AK17" i="2" s="1"/>
  <c r="X17" i="2"/>
  <c r="W17" i="2"/>
  <c r="S17" i="2"/>
  <c r="P17" i="2"/>
  <c r="N17" i="2"/>
  <c r="M17" i="2"/>
  <c r="L17" i="2"/>
  <c r="H17" i="2"/>
  <c r="E17" i="2"/>
  <c r="Y16" i="2"/>
  <c r="AK16" i="2" s="1"/>
  <c r="X16" i="2"/>
  <c r="W16" i="2"/>
  <c r="S16" i="2"/>
  <c r="P16" i="2"/>
  <c r="N16" i="2"/>
  <c r="M16" i="2"/>
  <c r="L16" i="2"/>
  <c r="H16" i="2"/>
  <c r="E16" i="2"/>
  <c r="Y35" i="2"/>
  <c r="AK35" i="2" s="1"/>
  <c r="X35" i="2"/>
  <c r="S35" i="2"/>
  <c r="P35" i="2"/>
  <c r="N35" i="2"/>
  <c r="M35" i="2"/>
  <c r="H35" i="2"/>
  <c r="E35" i="2"/>
  <c r="Y15" i="2"/>
  <c r="AK15" i="2" s="1"/>
  <c r="X15" i="2"/>
  <c r="W15" i="2"/>
  <c r="S15" i="2"/>
  <c r="P15" i="2"/>
  <c r="N15" i="2"/>
  <c r="M15" i="2"/>
  <c r="L15" i="2"/>
  <c r="H15" i="2"/>
  <c r="E15" i="2"/>
  <c r="Y14" i="2"/>
  <c r="AK14" i="2" s="1"/>
  <c r="X14" i="2"/>
  <c r="S14" i="2"/>
  <c r="P14" i="2"/>
  <c r="N14" i="2"/>
  <c r="M14" i="2"/>
  <c r="H14" i="2"/>
  <c r="E14" i="2"/>
  <c r="Y72" i="2"/>
  <c r="AK72" i="2" s="1"/>
  <c r="X72" i="2"/>
  <c r="S72" i="2"/>
  <c r="P72" i="2"/>
  <c r="N72" i="2"/>
  <c r="M72" i="2"/>
  <c r="H72" i="2"/>
  <c r="E72" i="2"/>
  <c r="Y93" i="2"/>
  <c r="AK93" i="2" s="1"/>
  <c r="X93" i="2"/>
  <c r="S93" i="2"/>
  <c r="P93" i="2"/>
  <c r="N93" i="2"/>
  <c r="M93" i="2"/>
  <c r="H93" i="2"/>
  <c r="E93" i="2"/>
  <c r="Y37" i="2"/>
  <c r="AK37" i="2" s="1"/>
  <c r="X37" i="2"/>
  <c r="W37" i="2"/>
  <c r="S37" i="2"/>
  <c r="P37" i="2"/>
  <c r="N37" i="2"/>
  <c r="M37" i="2"/>
  <c r="L37" i="2"/>
  <c r="H37" i="2"/>
  <c r="E37" i="2"/>
  <c r="Y27" i="2"/>
  <c r="AK27" i="2" s="1"/>
  <c r="X27" i="2"/>
  <c r="S27" i="2"/>
  <c r="P27" i="2"/>
  <c r="N27" i="2"/>
  <c r="M27" i="2"/>
  <c r="H27" i="2"/>
  <c r="E27" i="2"/>
  <c r="Y11" i="2"/>
  <c r="AK11" i="2" s="1"/>
  <c r="X11" i="2"/>
  <c r="S11" i="2"/>
  <c r="P11" i="2"/>
  <c r="N11" i="2"/>
  <c r="M11" i="2"/>
  <c r="H11" i="2"/>
  <c r="E11" i="2"/>
  <c r="Y10" i="2"/>
  <c r="AK10" i="2" s="1"/>
  <c r="X10" i="2"/>
  <c r="S10" i="2"/>
  <c r="P10" i="2"/>
  <c r="N10" i="2"/>
  <c r="M10" i="2"/>
  <c r="H10" i="2"/>
  <c r="E10" i="2"/>
  <c r="Y13" i="2"/>
  <c r="AK13" i="2" s="1"/>
  <c r="X13" i="2"/>
  <c r="S13" i="2"/>
  <c r="P13" i="2"/>
  <c r="N13" i="2"/>
  <c r="M13" i="2"/>
  <c r="H13" i="2"/>
  <c r="E13" i="2"/>
  <c r="Y9" i="2"/>
  <c r="AK9" i="2" s="1"/>
  <c r="X9" i="2"/>
  <c r="W9" i="2"/>
  <c r="S9" i="2"/>
  <c r="P9" i="2"/>
  <c r="N9" i="2"/>
  <c r="M9" i="2"/>
  <c r="L9" i="2"/>
  <c r="H9" i="2"/>
  <c r="E9" i="2"/>
  <c r="Y8" i="2"/>
  <c r="AK8" i="2" s="1"/>
  <c r="X8" i="2"/>
  <c r="W8" i="2"/>
  <c r="S8" i="2"/>
  <c r="P8" i="2"/>
  <c r="N8" i="2"/>
  <c r="M8" i="2"/>
  <c r="L8" i="2"/>
  <c r="H8" i="2"/>
  <c r="E8" i="2"/>
  <c r="Y19" i="2"/>
  <c r="AK19" i="2" s="1"/>
  <c r="X19" i="2"/>
  <c r="S19" i="2"/>
  <c r="P19" i="2"/>
  <c r="N19" i="2"/>
  <c r="M19" i="2"/>
  <c r="H19" i="2"/>
  <c r="E19" i="2"/>
  <c r="Y98" i="2"/>
  <c r="AK98" i="2" s="1"/>
  <c r="X98" i="2"/>
  <c r="S98" i="2"/>
  <c r="P98" i="2"/>
  <c r="N98" i="2"/>
  <c r="M98" i="2"/>
  <c r="H98" i="2"/>
  <c r="E98" i="2"/>
  <c r="Y101" i="2"/>
  <c r="AK101" i="2" s="1"/>
  <c r="X101" i="2"/>
  <c r="S101" i="2"/>
  <c r="P101" i="2"/>
  <c r="N101" i="2"/>
  <c r="M101" i="2"/>
  <c r="H101" i="2"/>
  <c r="E101" i="2"/>
  <c r="V5" i="2"/>
  <c r="U5" i="2"/>
  <c r="R5" i="2"/>
  <c r="Q5" i="2"/>
  <c r="K5" i="2"/>
  <c r="J5" i="2"/>
  <c r="G5" i="2"/>
  <c r="F5" i="2"/>
  <c r="P5" i="2" l="1"/>
  <c r="O21" i="6"/>
  <c r="K53" i="6"/>
  <c r="K59" i="6"/>
  <c r="K105" i="6"/>
  <c r="P5" i="5"/>
  <c r="I5" i="5"/>
  <c r="E5" i="2"/>
  <c r="X5" i="2"/>
  <c r="K51" i="6"/>
  <c r="K11" i="6"/>
  <c r="K21" i="6"/>
  <c r="K44" i="6"/>
  <c r="K92" i="6"/>
  <c r="K100" i="6"/>
  <c r="K84" i="6"/>
  <c r="O81" i="6"/>
  <c r="O60" i="6"/>
  <c r="O69" i="6"/>
  <c r="O76" i="6"/>
  <c r="K80" i="6"/>
  <c r="K62" i="6"/>
  <c r="S5" i="2"/>
  <c r="H5" i="2"/>
  <c r="M5" i="2"/>
  <c r="T5" i="5"/>
  <c r="AF5" i="5" s="1"/>
  <c r="W5" i="5"/>
  <c r="AG5" i="5" s="1"/>
  <c r="M5" i="5"/>
  <c r="X5" i="5"/>
  <c r="Q5" i="5"/>
  <c r="J5" i="6"/>
  <c r="K17" i="6"/>
  <c r="K61" i="6"/>
  <c r="K8" i="6"/>
  <c r="K22" i="6"/>
  <c r="K34" i="6"/>
  <c r="O93" i="6"/>
  <c r="O101" i="6"/>
  <c r="K14" i="6"/>
  <c r="K30" i="6"/>
  <c r="K7" i="6"/>
  <c r="K70" i="6"/>
  <c r="K95" i="6"/>
  <c r="K23" i="6"/>
  <c r="J5" i="4"/>
  <c r="F5" i="4"/>
  <c r="M5" i="4" s="1"/>
  <c r="H5" i="4"/>
  <c r="O13" i="6"/>
  <c r="O23" i="6"/>
  <c r="S23" i="6"/>
  <c r="O26" i="6"/>
  <c r="O32" i="6"/>
  <c r="S32" i="6"/>
  <c r="O50" i="6"/>
  <c r="S50" i="6"/>
  <c r="O59" i="6"/>
  <c r="S59" i="6"/>
  <c r="K71" i="6"/>
  <c r="K78" i="6"/>
  <c r="K89" i="6"/>
  <c r="O95" i="6"/>
  <c r="S95" i="6"/>
  <c r="O41" i="6"/>
  <c r="O46" i="6"/>
  <c r="S46" i="6"/>
  <c r="O55" i="6"/>
  <c r="O53" i="6"/>
  <c r="S53" i="6"/>
  <c r="O68" i="6"/>
  <c r="S68" i="6"/>
  <c r="O75" i="6"/>
  <c r="S75" i="6"/>
  <c r="K87" i="6"/>
  <c r="O89" i="6"/>
  <c r="S89" i="6"/>
  <c r="O97" i="6"/>
  <c r="S97" i="6"/>
  <c r="O102" i="6"/>
  <c r="S102" i="6"/>
  <c r="O10" i="6"/>
  <c r="S10" i="6"/>
  <c r="O57" i="6"/>
  <c r="S57" i="6"/>
  <c r="O78" i="6"/>
  <c r="S78" i="6"/>
  <c r="O92" i="6"/>
  <c r="S92" i="6"/>
  <c r="O100" i="6"/>
  <c r="S100" i="6"/>
  <c r="O17" i="6"/>
  <c r="S17" i="6"/>
  <c r="K20" i="6"/>
  <c r="O9" i="6"/>
  <c r="S9" i="6"/>
  <c r="K31" i="6"/>
  <c r="O40" i="6"/>
  <c r="S40" i="6"/>
  <c r="O74" i="6"/>
  <c r="S74" i="6"/>
  <c r="O12" i="6"/>
  <c r="S12" i="6"/>
  <c r="O20" i="6"/>
  <c r="S20" i="6"/>
  <c r="O39" i="6"/>
  <c r="S39" i="6"/>
  <c r="K42" i="6"/>
  <c r="K49" i="6"/>
  <c r="K72" i="6"/>
  <c r="O90" i="6"/>
  <c r="S90" i="6"/>
  <c r="O61" i="6"/>
  <c r="S61" i="6"/>
  <c r="O36" i="6"/>
  <c r="S36" i="6"/>
  <c r="O34" i="6"/>
  <c r="S34" i="6"/>
  <c r="O42" i="6"/>
  <c r="S42" i="6"/>
  <c r="O82" i="6"/>
  <c r="S82" i="6"/>
  <c r="O14" i="6"/>
  <c r="S14" i="6"/>
  <c r="O18" i="6"/>
  <c r="S18" i="6"/>
  <c r="O30" i="6"/>
  <c r="S30" i="6"/>
  <c r="O67" i="6"/>
  <c r="S67" i="6"/>
  <c r="K77" i="6"/>
  <c r="O96" i="6"/>
  <c r="S96" i="6"/>
  <c r="O6" i="6"/>
  <c r="S6" i="6"/>
  <c r="O11" i="6"/>
  <c r="S11" i="6"/>
  <c r="O27" i="6"/>
  <c r="S27" i="6"/>
  <c r="K35" i="6"/>
  <c r="O43" i="6"/>
  <c r="S43" i="6"/>
  <c r="O48" i="6"/>
  <c r="S48" i="6"/>
  <c r="O7" i="6"/>
  <c r="S7" i="6"/>
  <c r="O62" i="6"/>
  <c r="S62" i="6"/>
  <c r="O70" i="6"/>
  <c r="S70" i="6"/>
  <c r="K73" i="6"/>
  <c r="O99" i="6"/>
  <c r="S99" i="6"/>
  <c r="O24" i="6"/>
  <c r="O8" i="6"/>
  <c r="K18" i="6"/>
  <c r="O104" i="6"/>
  <c r="K9" i="6"/>
  <c r="K32" i="6"/>
  <c r="O37" i="6"/>
  <c r="K43" i="6"/>
  <c r="O47" i="6"/>
  <c r="O54" i="6"/>
  <c r="K57" i="6"/>
  <c r="K63" i="6"/>
  <c r="O65" i="6"/>
  <c r="K68" i="6"/>
  <c r="O79" i="6"/>
  <c r="K82" i="6"/>
  <c r="O85" i="6"/>
  <c r="O87" i="6"/>
  <c r="K90" i="6"/>
  <c r="K94" i="6"/>
  <c r="O105" i="6"/>
  <c r="K16" i="6"/>
  <c r="K15" i="6"/>
  <c r="K28" i="6"/>
  <c r="K33" i="6"/>
  <c r="O35" i="6"/>
  <c r="K38" i="6"/>
  <c r="O45" i="6"/>
  <c r="K48" i="6"/>
  <c r="K56" i="6"/>
  <c r="O63" i="6"/>
  <c r="K66" i="6"/>
  <c r="O73" i="6"/>
  <c r="K75" i="6"/>
  <c r="O80" i="6"/>
  <c r="K88" i="6"/>
  <c r="O94" i="6"/>
  <c r="K98" i="6"/>
  <c r="N5" i="6"/>
  <c r="O16" i="6"/>
  <c r="O15" i="6"/>
  <c r="O22" i="6"/>
  <c r="K25" i="6"/>
  <c r="O28" i="6"/>
  <c r="K29" i="6"/>
  <c r="O33" i="6"/>
  <c r="O38" i="6"/>
  <c r="O49" i="6"/>
  <c r="O56" i="6"/>
  <c r="K58" i="6"/>
  <c r="O66" i="6"/>
  <c r="O77" i="6"/>
  <c r="K83" i="6"/>
  <c r="O88" i="6"/>
  <c r="K91" i="6"/>
  <c r="O98" i="6"/>
  <c r="K103" i="6"/>
  <c r="K6" i="6"/>
  <c r="K10" i="6"/>
  <c r="O19" i="6"/>
  <c r="O31" i="6"/>
  <c r="K36" i="6"/>
  <c r="O29" i="6"/>
  <c r="K40" i="6"/>
  <c r="O44" i="6"/>
  <c r="K46" i="6"/>
  <c r="K50" i="6"/>
  <c r="O58" i="6"/>
  <c r="K64" i="6"/>
  <c r="O71" i="6"/>
  <c r="K74" i="6"/>
  <c r="O83" i="6"/>
  <c r="K81" i="6"/>
  <c r="O91" i="6"/>
  <c r="K96" i="6"/>
  <c r="O103" i="6"/>
  <c r="O25" i="6"/>
  <c r="K27" i="6"/>
  <c r="K39" i="6"/>
  <c r="O52" i="6"/>
  <c r="O64" i="6"/>
  <c r="K67" i="6"/>
  <c r="O86" i="6"/>
  <c r="K99" i="6"/>
  <c r="K24" i="6"/>
  <c r="K104" i="6"/>
  <c r="K37" i="6"/>
  <c r="O51" i="6"/>
  <c r="K47" i="6"/>
  <c r="K65" i="6"/>
  <c r="O72" i="6"/>
  <c r="K79" i="6"/>
  <c r="O84" i="6"/>
  <c r="K97" i="6"/>
  <c r="I5" i="3"/>
  <c r="G5" i="3"/>
  <c r="L5" i="3"/>
  <c r="P5" i="3" s="1"/>
  <c r="L5" i="2"/>
  <c r="N5" i="2"/>
  <c r="J5" i="5"/>
  <c r="K13" i="6"/>
  <c r="K19" i="6"/>
  <c r="K26" i="6"/>
  <c r="K41" i="6"/>
  <c r="K55" i="6"/>
  <c r="K54" i="6"/>
  <c r="K60" i="6"/>
  <c r="K69" i="6"/>
  <c r="K76" i="6"/>
  <c r="K85" i="6"/>
  <c r="K93" i="6"/>
  <c r="K101" i="6"/>
  <c r="F5" i="6"/>
  <c r="G5" i="6" s="1"/>
  <c r="K5" i="6" s="1"/>
  <c r="W5" i="2"/>
  <c r="Y5" i="2"/>
  <c r="AK5" i="2" s="1"/>
  <c r="O5" i="6" l="1"/>
  <c r="S5" i="6"/>
  <c r="J5" i="3"/>
  <c r="M5" i="3"/>
</calcChain>
</file>

<file path=xl/sharedStrings.xml><?xml version="1.0" encoding="utf-8"?>
<sst xmlns="http://schemas.openxmlformats.org/spreadsheetml/2006/main" count="601" uniqueCount="164">
  <si>
    <t>Код МО</t>
  </si>
  <si>
    <t>Наименование медицинской организации/
ТВСП</t>
  </si>
  <si>
    <t>план, %</t>
  </si>
  <si>
    <r>
      <t xml:space="preserve">общее количество случаев медицинской помощи </t>
    </r>
    <r>
      <rPr>
        <b/>
        <sz val="11"/>
        <color rgb="FFFF0000"/>
        <rFont val="Calibri"/>
        <family val="2"/>
        <charset val="204"/>
        <scheme val="minor"/>
      </rPr>
      <t>с 01.01.2023</t>
    </r>
    <r>
      <rPr>
        <b/>
        <sz val="11"/>
        <rFont val="Calibri"/>
        <family val="2"/>
        <charset val="204"/>
        <scheme val="minor"/>
      </rPr>
      <t>, оказанной в условиях стационара</t>
    </r>
  </si>
  <si>
    <r>
      <t xml:space="preserve">Доля СЭМД «Эпикриз в стационаре выписной» и СЭМД «Выписной эпикриз из родильного дома», зарегистрированных в РЭМД ЕГИСЗ, относительно количества случаев медицинской помощи, оказанной в условиях стационаров
</t>
    </r>
    <r>
      <rPr>
        <b/>
        <sz val="11"/>
        <color rgb="FFFF0000"/>
        <rFont val="Calibri"/>
        <family val="2"/>
        <charset val="204"/>
        <scheme val="minor"/>
      </rPr>
      <t>на 01.11.2023</t>
    </r>
  </si>
  <si>
    <r>
      <t xml:space="preserve">Доля СЭМД «Эпикриз в стационаре выписной» и СЭМД «Выписной эпикриз из родильного дома», зарегистрированных в РЭМД ЕГИСЗ, относительно количества случаев медицинской помощи, оказанной в условиях стационаров
</t>
    </r>
    <r>
      <rPr>
        <b/>
        <sz val="11"/>
        <color rgb="FFFF0000"/>
        <rFont val="Calibri"/>
        <family val="2"/>
        <charset val="204"/>
        <scheme val="minor"/>
      </rPr>
      <t>на 29.11.2023</t>
    </r>
  </si>
  <si>
    <r>
      <t xml:space="preserve">Доля СЭМД «Эпикриз в стационаре выписной» и СЭМД «Выписной эпикриз из родильного дома», зарегистрированных в РЭМД ЕГИСЗ, относительно количества случаев медицинской помощи, оказанной в условиях стационаров
</t>
    </r>
    <r>
      <rPr>
        <b/>
        <sz val="11"/>
        <color rgb="FFFF0000"/>
        <rFont val="Calibri"/>
        <family val="2"/>
        <charset val="204"/>
        <scheme val="minor"/>
      </rPr>
      <t>на 05.12.2023</t>
    </r>
  </si>
  <si>
    <t>Динамика 
фактического исполнения показателя
(%, кол-во СЭМД)</t>
  </si>
  <si>
    <t>2 уровень МО</t>
  </si>
  <si>
    <t>факт</t>
  </si>
  <si>
    <t>3 уровень МО</t>
  </si>
  <si>
    <t>общее кол-во СЭМД</t>
  </si>
  <si>
    <t>% исполнения</t>
  </si>
  <si>
    <t>* Данные от ТФОМС по состоянию на 13.11.2023 (за 10 месяцев)</t>
  </si>
  <si>
    <t>итого по всем МО</t>
  </si>
  <si>
    <t>ГБУЗ "Самарский областной клинический центр профилактики и борьбы со СПИД"</t>
  </si>
  <si>
    <t>ГБУЗ "Самарский областной медицинский центр Династия"</t>
  </si>
  <si>
    <t>ГБУЗ "Самарский областной кожно-венерологический диспансер"</t>
  </si>
  <si>
    <t>ГБУЗ СО "Самарская городская поликлиника № 10 Советского района"</t>
  </si>
  <si>
    <t>ГБУЗ "Самарская областная клиническая больница № 2"</t>
  </si>
  <si>
    <t>ГБУЗ СО "Сызранский кожно-венерологический диспансер"</t>
  </si>
  <si>
    <t>ГБУЗ СО "Самарская городская поликлиника № 13 Железнодорожного района"</t>
  </si>
  <si>
    <t>ГБУЗ "Самарская областная клиническая гериатрическая больница"</t>
  </si>
  <si>
    <t>ГБУЗ СО "Сызранский противотуберкулезный диспансер"</t>
  </si>
  <si>
    <t xml:space="preserve">по данной МО, ТФОМС не предоставляет данные </t>
  </si>
  <si>
    <t>ГБУЗ СО "Тольяттинский противотуберкулезный диспансер"</t>
  </si>
  <si>
    <t>ГБУЗ "Самарский областной клинический противотуберкулезный диспансер имени Н.В.Постникова"</t>
  </si>
  <si>
    <t>ГБУЗ СО "Волжская районная клиническая больница"</t>
  </si>
  <si>
    <t>ГБУЗ СО "Самарская городская поликлиника № 3"</t>
  </si>
  <si>
    <t>ГБУЗ СО " Шенталинская центральная районная больница"</t>
  </si>
  <si>
    <t>ГБУЗ СО "Тольяттинский лечебно-реабилитационный центр "Ариадна"</t>
  </si>
  <si>
    <t>ГБУЗ СО "Самарская городская консультативно-диагностическая поликлиника № 14"</t>
  </si>
  <si>
    <t>ГБУЗ СО "Тольяттинская городская клиническая поликлиника № 3"</t>
  </si>
  <si>
    <t>ГБУЗ СО "Самарская городская поликлиника № 1 Промышленного района"</t>
  </si>
  <si>
    <t>ГБУЗ СО "Самарская городская клиническая поликлиника № 15 Промышленного района"</t>
  </si>
  <si>
    <t>ГБУЗ СО "Самарская городская больница № 6"</t>
  </si>
  <si>
    <t>ГБУЗ СО "Самарская городская детская больница № 2"</t>
  </si>
  <si>
    <t>ГБУЗ СО "Нефтегорская центральная районная больница"</t>
  </si>
  <si>
    <t>ГБУЗ СО "Тольяттинская городская поликлиника № 1"</t>
  </si>
  <si>
    <t>ГБУЗ СО "Тольяттинская городская детская клиническая больница"</t>
  </si>
  <si>
    <t>ГБУЗ СО "Самарская городская поликлиника № 4 Кировского района"</t>
  </si>
  <si>
    <t>ГБУЗ СО "Самарская городская поликлиника № 6 Промышленного района"</t>
  </si>
  <si>
    <t>ГБУЗ СО "Клявлинская центральная районная больница"</t>
  </si>
  <si>
    <t>ГБУЗ СО "Тольяттинский кожно-венерологический диспансер"</t>
  </si>
  <si>
    <t>ГБУЗ СО "Самарская городская клиническая больница № 2 имени Н.А.Семашко"</t>
  </si>
  <si>
    <t>ГБУЗ СО "Новокуйбышевская центральная городская больница"</t>
  </si>
  <si>
    <t>ГБУЗ СО "Тольяттинская городская клиническая больница № 5"</t>
  </si>
  <si>
    <t>ГБУЗ СО "Тольяттинская городская поликлиника № 4"</t>
  </si>
  <si>
    <t>ГБУЗ СО "Самарская медико-санитарная часть № 2 Промышленного района"</t>
  </si>
  <si>
    <t>ГБУЗ СО "Елховская центральная районная больница"</t>
  </si>
  <si>
    <t>ГБУЗ СО "Кинельская центральная больница города и района"</t>
  </si>
  <si>
    <t>ГБУЗ СО "Тольяттинская городская поликлиника № 2"</t>
  </si>
  <si>
    <t>ГБУЗ СО "Самарская городская больница № 10"</t>
  </si>
  <si>
    <t>ГБУЗ СО "Кошкинская центральная районная больница"</t>
  </si>
  <si>
    <t>ГБУЗ СО "Тольяттинская городская клиническая больница № 1"</t>
  </si>
  <si>
    <t>ГБУЗ СО "Красноярская центральная районная больница"</t>
  </si>
  <si>
    <t>ГБУЗ СО "Похвистневская центральная больница города и района"</t>
  </si>
  <si>
    <t>ГБУЗ СО "Октябрьская центральная городская больница"</t>
  </si>
  <si>
    <t>ГБУЗ СО "Самарская городская клиническая больница № 1 имени Н.И.Пирогова"</t>
  </si>
  <si>
    <t>ГБУЗ СО "Тольяттинская городская больница № 4"</t>
  </si>
  <si>
    <t>ГБУЗ СО "Большеглушицкая центральная районная больница"</t>
  </si>
  <si>
    <t>ГБУЗ СО "Ставропольская центральная районная больница"</t>
  </si>
  <si>
    <t>ГБУЗ СО «Сызранская центральная городская и районная больница»</t>
  </si>
  <si>
    <t>ГБУЗ СО "Исаклинская центральная районная больница"</t>
  </si>
  <si>
    <t>ГБУЗ СО "Приволжская центральная районная больница"</t>
  </si>
  <si>
    <t>ГБУЗ СО "Отрадненская городская больница"</t>
  </si>
  <si>
    <t>ГБУЗ СО "Безенчукская центральная районная больница"</t>
  </si>
  <si>
    <t>ГБУЗ СО "Борская центральная районная больница"</t>
  </si>
  <si>
    <t>ГБУЗ СО "Самарская городская больница № 4"</t>
  </si>
  <si>
    <t>ГБУЗ СО "Камышлинская центральная районная больница"</t>
  </si>
  <si>
    <t>ГБУЗ СО "Кинель-Черкасская центральная районная больница"</t>
  </si>
  <si>
    <t>ГБУЗ СО "Челно-Вершинская центральная районная больница"</t>
  </si>
  <si>
    <t>ГБУЗ СО "Пестравская центральная районная больница"</t>
  </si>
  <si>
    <t>ГБУЗ СО "Богатовская центральная районная больница"</t>
  </si>
  <si>
    <t>ГБУЗ СО "Чапаевская центральная городская больница"</t>
  </si>
  <si>
    <t>ГБУЗ СО "Хворостянская центральная районная больница"</t>
  </si>
  <si>
    <t>ГБУЗ "Самарская областная детская клиническая больница им. Н.Н.Ивановой"</t>
  </si>
  <si>
    <t>ГБУЗ "Самарский областной клинический кардиологический диспансер им. В.П. Полякова"</t>
  </si>
  <si>
    <t>ГБУЗ СО "Самарская городская клиническая больница № 8"</t>
  </si>
  <si>
    <t>ГБУЗ СО "Тольяттинская городская клиническая больница № 2 имени В.В.Баныкина"</t>
  </si>
  <si>
    <t>ГБУЗ «Самарский областной клинический госпиталь для ветеранов войн им. О.Г.Яковлева»</t>
  </si>
  <si>
    <t>ГБУЗ СО "Самарская городская больница № 7"</t>
  </si>
  <si>
    <t>ГБУЗ "Самарская областная клиническая офтальмологическая больница им.Т.И.Ерошевского"</t>
  </si>
  <si>
    <t>ГБУЗ СО "Самарская городская больница № 5"</t>
  </si>
  <si>
    <t>ГБУЗ СО "Шигонская центральная районная больница"</t>
  </si>
  <si>
    <t>ГБУЗ СО "Сергиевская центральная районная больница"</t>
  </si>
  <si>
    <t>ГБУЗ "Самарская областная клиническая больница им. В.Д. Середавина"</t>
  </si>
  <si>
    <t>ГБУЗ СО "Большечерниговская центральная районная больница"</t>
  </si>
  <si>
    <t>ГБУЗ СО "Жигулевская центральная городская больница"</t>
  </si>
  <si>
    <t>ГБУЗ СО "Красноармейская центральная районная больница"</t>
  </si>
  <si>
    <t>ГБУЗ "Самарская областная детская инфекционная больница"</t>
  </si>
  <si>
    <t>ГБУЗ "Самарский областной клинический онкологический диспансер"</t>
  </si>
  <si>
    <t>Наименование медицинской организации</t>
  </si>
  <si>
    <t xml:space="preserve">план, % </t>
  </si>
  <si>
    <r>
      <t xml:space="preserve">Доля врачей государственных медицинских организаций, от которых зарегистрированы СЭМД в РЭМД ЕГИСЗ на </t>
    </r>
    <r>
      <rPr>
        <b/>
        <sz val="11"/>
        <color rgb="FFFF0000"/>
        <rFont val="Calibri"/>
        <family val="2"/>
        <charset val="204"/>
        <scheme val="minor"/>
      </rPr>
      <t>29.11.2023</t>
    </r>
  </si>
  <si>
    <t>Динамика 
фактического исполнения показателя
(%)</t>
  </si>
  <si>
    <r>
      <t xml:space="preserve">Доля врачей государственных медицинских организаций, от которых зарегистрированы СЭМД в РЭМД ЕГИСЗ на </t>
    </r>
    <r>
      <rPr>
        <b/>
        <sz val="11"/>
        <color rgb="FFFF0000"/>
        <rFont val="Calibri"/>
        <family val="2"/>
        <charset val="204"/>
        <scheme val="minor"/>
      </rPr>
      <t>05.12.2023</t>
    </r>
  </si>
  <si>
    <t>МО 
по протоколу</t>
  </si>
  <si>
    <t xml:space="preserve">мед.персонал (врачи, провизоры, фармацевты, фельдшеры) </t>
  </si>
  <si>
    <t xml:space="preserve">количество мед.персонала, передавших СЭМД </t>
  </si>
  <si>
    <t xml:space="preserve">% </t>
  </si>
  <si>
    <t>ГБУЗ СО "Самарская стоматологическая поликлиника № 2 Промышленного района"</t>
  </si>
  <si>
    <t>ГБУЗ "Самарская областная клиническая больница им. В.Д.Середавина"</t>
  </si>
  <si>
    <r>
      <t xml:space="preserve">Доля врачей, провизоров, фармацевтов, заведующих фельдшерско-акушерскими пунктами и фельдшеров фельдшерских здравпунктов, обеспеченных усиленными квалифицированными электронными подписями </t>
    </r>
    <r>
      <rPr>
        <b/>
        <sz val="11"/>
        <color rgb="FFFF0000"/>
        <rFont val="Calibri"/>
        <family val="2"/>
        <charset val="204"/>
        <scheme val="minor"/>
      </rPr>
      <t>на 01.12.2023</t>
    </r>
  </si>
  <si>
    <r>
      <t xml:space="preserve">Доля врачей, провизоров, фармацевтов, заведующих фельдшерско-акушерскими пунктами и фельдшеров фельдшерских здравпунктов, обеспеченных усиленными квалифицированными электронными подписями </t>
    </r>
    <r>
      <rPr>
        <b/>
        <sz val="11"/>
        <color rgb="FFFF0000"/>
        <rFont val="Calibri"/>
        <family val="2"/>
        <charset val="204"/>
        <scheme val="minor"/>
      </rPr>
      <t>на 05.12.2023</t>
    </r>
  </si>
  <si>
    <t>МО из протокола</t>
  </si>
  <si>
    <t>план,%</t>
  </si>
  <si>
    <t>план общий</t>
  </si>
  <si>
    <t xml:space="preserve">мед.персонал (врачи, провизоры, фармацевты) </t>
  </si>
  <si>
    <t>план,ФАП и ФП, %</t>
  </si>
  <si>
    <t>средний мед. персонал по области (фельдшеры, зав.ФАП)</t>
  </si>
  <si>
    <t>факт общий</t>
  </si>
  <si>
    <t>факт общий, %</t>
  </si>
  <si>
    <t>мед.персонал</t>
  </si>
  <si>
    <t>мед.персонал ФАП и ФП</t>
  </si>
  <si>
    <t>ГБУЗ "Самарская областная клиническая станция переливания крови"</t>
  </si>
  <si>
    <t>ГБУЗ СО "Самарская стоматологическая поликлиника № 3"</t>
  </si>
  <si>
    <t>ГБУЗ "Самарский областной клинический госпиталь для ветеранов войн"</t>
  </si>
  <si>
    <t xml:space="preserve">ГБУЗ СО "Сызранский кожно-венерологический диспансер" </t>
  </si>
  <si>
    <t>ГБУЗ "Самарская областная станция скорой медицинской помощи"</t>
  </si>
  <si>
    <t>ГБУЗ СО "Сызранская центральная городская и районная больница"</t>
  </si>
  <si>
    <t>ГБУЗ СО "Самарская городская станция скорой медицинской помощи"</t>
  </si>
  <si>
    <t>ГБУЗ "Самарская областная клиническая психиатрическая больница"</t>
  </si>
  <si>
    <t>ГБУЗ СО "Сызранская стоматологическая поликлиника"</t>
  </si>
  <si>
    <t>ГБУЗ СО "Сызранский наркологический диспансер"</t>
  </si>
  <si>
    <t>ГБУЗ СО "Тольяттинский психоневрологический диспансер"</t>
  </si>
  <si>
    <t>ГБУЗ "Самарский областной центр медицины катастроф и скорой медицинской помощи"</t>
  </si>
  <si>
    <t>ГБУЗ СО "Тольяттинский наркологический диспансер"</t>
  </si>
  <si>
    <t>ГБУЗ СО "Тольяттинская стоматологическая поликлиника № 1"</t>
  </si>
  <si>
    <t>ГБУЗ СО "Шенталинская центральная районная больница"</t>
  </si>
  <si>
    <t>ГБУЗ СО "Новокуйбышевская стоматологическая поликлиника"</t>
  </si>
  <si>
    <t>ГБУЗ СО "Сызранский психоневрологический диспансер"</t>
  </si>
  <si>
    <t>ГАУЗ СО "Чапаевская стоматологическая поликлиника"</t>
  </si>
  <si>
    <t>ГБУЗ СО "Тольяттинская станция скорой медицинской помощи"</t>
  </si>
  <si>
    <t>ГБУЗ СО "Тольяттинский врачебно-физкультурный диспансер"</t>
  </si>
  <si>
    <t>ГБУЗ СО "Тольяттинская стоматологическая поликлиника № 3"</t>
  </si>
  <si>
    <t>ГБУЗ СО "Самарская городская клиническая стоматологическая поликлиника № 1"</t>
  </si>
  <si>
    <t>ГБУЗ СО "Самарская стоматологическая поликлиника № 6"</t>
  </si>
  <si>
    <t>ГБУЗ СО "Самарская стоматологическая поликлиника № 5 Куйбышевского района"</t>
  </si>
  <si>
    <t>ГБУЗ "Самарская областная клиническая офтальмологическая больница имени Т.И. Ерошевского"</t>
  </si>
  <si>
    <t>ГБУЗ "Самарская областная клиническая стоматологическая поликлиника"</t>
  </si>
  <si>
    <t>ГБУЗ "Самарский областной центр медицинской профилактики "Центр общественного здоровья"</t>
  </si>
  <si>
    <t>ГБУЗ "Самарский областной клинический наркологический диспансер"</t>
  </si>
  <si>
    <r>
      <t>Доля врачей государственных медицинских организаций, от которых зарегистрированы СЭМД в РЭМД ЕГИСЗ на</t>
    </r>
    <r>
      <rPr>
        <b/>
        <sz val="11"/>
        <color rgb="FFFF0000"/>
        <rFont val="Calibri"/>
        <family val="2"/>
        <charset val="204"/>
        <scheme val="minor"/>
      </rPr>
      <t xml:space="preserve"> 01.11.2023</t>
    </r>
  </si>
  <si>
    <t>общее количество случаев 
оказания первичной медико-санитарной медицинской помощи с 01.01.2023 (ТФОМС)</t>
  </si>
  <si>
    <r>
      <t xml:space="preserve">Доля СЭМД «Эпикриз по законченному случаю амбулаторный» и СЭМД «Протокол консультации», зарегистрированных в РЭМД ЕГИСЗ, относительно количества случаев оказания первичной медико-санитарной медицинской помощи на </t>
    </r>
    <r>
      <rPr>
        <b/>
        <sz val="11"/>
        <color rgb="FFFF0000"/>
        <rFont val="Calibri"/>
        <family val="2"/>
        <charset val="204"/>
        <scheme val="minor"/>
      </rPr>
      <t>01.11.2023</t>
    </r>
  </si>
  <si>
    <r>
      <t xml:space="preserve">Доля СЭМД «Эпикриз по законченному случаю амбулаторный» и СЭМД «Протокол консультации», зарегистрированных в РЭМД ЕГИСЗ, относительно количества случаев оказания первичной медико-санитарной медицинской помощи на </t>
    </r>
    <r>
      <rPr>
        <b/>
        <sz val="11"/>
        <color rgb="FFFF0000"/>
        <rFont val="Calibri"/>
        <family val="2"/>
        <charset val="204"/>
        <scheme val="minor"/>
      </rPr>
      <t>29.11.2023</t>
    </r>
  </si>
  <si>
    <r>
      <t xml:space="preserve">Доля СЭМД «Эпикриз по законченному случаю амбулаторный» и СЭМД «Протокол консультации», зарегистрированных в РЭМД ЕГИСЗ, относительно количества случаев оказания первичной медико-санитарной медицинской помощи на </t>
    </r>
    <r>
      <rPr>
        <b/>
        <sz val="11"/>
        <color rgb="FFFF0000"/>
        <rFont val="Calibri"/>
        <family val="2"/>
        <charset val="204"/>
        <scheme val="minor"/>
      </rPr>
      <t>05.12.2023</t>
    </r>
  </si>
  <si>
    <t xml:space="preserve">общее количество СЭМД </t>
  </si>
  <si>
    <t>ГБУЗ "Самарский областной центр общественного здоровья и медицинской профилактики "</t>
  </si>
  <si>
    <r>
      <t xml:space="preserve">Доля ТВСП государственных медицинских организаций, участвующих в реализации программ льготного лекарственного обеспечения, подключенных к централизованной системе (подсистеме) «Управление льготным лекарственным обеспечением» и передающих СЭМД «Льготный рецепт на лекарственный препарат, изделие медицинского назначения и специализированный продукт лечебного питания» в РЭМД и ФРЛЛО ЕГИСЗ </t>
    </r>
    <r>
      <rPr>
        <b/>
        <sz val="11"/>
        <color rgb="FFFF0000"/>
        <rFont val="Calibri"/>
        <family val="2"/>
        <charset val="204"/>
        <scheme val="minor"/>
      </rPr>
      <t>на 01.11.2023</t>
    </r>
  </si>
  <si>
    <r>
      <t xml:space="preserve">Доля ТВСП государственных медицинских организаций, участвующих в реализации программ льготного лекарственного обеспечения, подключенных к централизованной системе (подсистеме) «Управление льготным лекарственным обеспечением» и передающих СЭМД «Льготный рецепт на лекарственный препарат, изделие медицинского назначения и специализированный продукт лечебного питания» в РЭМД и ФРЛЛО ЕГИСЗ
</t>
    </r>
    <r>
      <rPr>
        <b/>
        <sz val="11"/>
        <color rgb="FFFF0000"/>
        <rFont val="Calibri"/>
        <family val="2"/>
        <charset val="204"/>
        <scheme val="minor"/>
      </rPr>
      <t>на 29.11.2023</t>
    </r>
  </si>
  <si>
    <r>
      <t xml:space="preserve">Доля ТВСП государственных медицинских организаций, участвующих в реализации программ льготного лекарственного обеспечения, подключенных к централизованной системе (подсистеме) «Управление льготным лекарственным обеспечением» и передающих СЭМД «Льготный рецепт на лекарственный препарат, изделие медицинского назначения и специализированный продукт лечебного питания» в РЭМД и ФРЛЛО ЕГИСЗ
</t>
    </r>
    <r>
      <rPr>
        <b/>
        <sz val="11"/>
        <color rgb="FFFF0000"/>
        <rFont val="Calibri"/>
        <family val="2"/>
        <charset val="204"/>
        <scheme val="minor"/>
      </rPr>
      <t>на 05.12.2023</t>
    </r>
  </si>
  <si>
    <t>план, ТВСП</t>
  </si>
  <si>
    <t>план, ФАП и ФП</t>
  </si>
  <si>
    <t>Общее исполнение</t>
  </si>
  <si>
    <t>ТВСП</t>
  </si>
  <si>
    <t>ФАП/ФП</t>
  </si>
  <si>
    <t xml:space="preserve"> ТВСП</t>
  </si>
  <si>
    <t>ФАП и ФП</t>
  </si>
  <si>
    <r>
      <t xml:space="preserve">Доля СЭМД «Эпикриз по законченному случаю амбулаторный» и СЭМД «Протокол консультации», зарегистрированных в РЭМД ЕГИСЗ, относительно количества случаев оказания первичной медико-санитарной медицинской помощи на </t>
    </r>
    <r>
      <rPr>
        <b/>
        <sz val="11"/>
        <color rgb="FFFF0000"/>
        <rFont val="Calibri"/>
        <family val="2"/>
        <charset val="204"/>
        <scheme val="minor"/>
      </rPr>
      <t>12.12.2023</t>
    </r>
  </si>
  <si>
    <r>
      <t xml:space="preserve">Доля врачей государственных медицинских организаций, от которых зарегистрированы СЭМД в РЭМД ЕГИСЗ на </t>
    </r>
    <r>
      <rPr>
        <b/>
        <sz val="11"/>
        <color rgb="FFFF0000"/>
        <rFont val="Calibri"/>
        <family val="2"/>
        <charset val="204"/>
        <scheme val="minor"/>
      </rPr>
      <t>12.12.2023</t>
    </r>
  </si>
  <si>
    <r>
      <t xml:space="preserve">Доля ТВСП государственных медицинских организаций, участвующих в реализации программ льготного лекарственного обеспечения, подключенных к централизованной системе (подсистеме) «Управление льготным лекарственным обеспечением» и передающих СЭМД «Льготный рецепт на лекарственный препарат, изделие медицинского назначения и специализированный продукт лечебного питания» в РЭМД и ФРЛЛО ЕГИСЗ
</t>
    </r>
    <r>
      <rPr>
        <b/>
        <sz val="11"/>
        <color rgb="FFFF0000"/>
        <rFont val="Calibri"/>
        <family val="2"/>
        <charset val="204"/>
        <scheme val="minor"/>
      </rPr>
      <t>на 12.12.2023</t>
    </r>
  </si>
  <si>
    <r>
      <t xml:space="preserve">Доля врачей, провизоров, фармацевтов, заведующих фельдшерско-акушерскими пунктами и фельдшеров фельдшерских здравпунктов, обеспеченных усиленными квалифицированными электронными подписями </t>
    </r>
    <r>
      <rPr>
        <b/>
        <sz val="11"/>
        <color rgb="FFFF0000"/>
        <rFont val="Calibri"/>
        <family val="2"/>
        <charset val="204"/>
        <scheme val="minor"/>
      </rPr>
      <t>на 12.12.2023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</si>
</sst>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 ;\-#,##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rgb="FFE5DFEC"/>
      </patternFill>
    </fill>
    <fill>
      <patternFill patternType="solid">
        <fgColor rgb="FFFFFF00"/>
        <bgColor rgb="FF92D050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6"/>
        <bgColor theme="6"/>
      </patternFill>
    </fill>
    <fill>
      <patternFill patternType="solid">
        <fgColor theme="6"/>
        <bgColor indexed="64"/>
      </patternFill>
    </fill>
    <fill>
      <patternFill patternType="solid">
        <fgColor rgb="FFFDE9D9"/>
        <bgColor rgb="FFFDE9D9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theme="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0" fillId="4" borderId="0" xfId="0" applyFill="1"/>
    <xf numFmtId="0" fontId="0" fillId="5" borderId="0" xfId="0" applyFill="1"/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1" fontId="3" fillId="6" borderId="5" xfId="0" applyNumberFormat="1" applyFont="1" applyFill="1" applyBorder="1" applyAlignment="1">
      <alignment horizontal="center" vertical="center" wrapText="1"/>
    </xf>
    <xf numFmtId="9" fontId="3" fillId="6" borderId="2" xfId="1" applyFont="1" applyFill="1" applyBorder="1" applyAlignment="1">
      <alignment horizontal="center" vertical="center"/>
    </xf>
    <xf numFmtId="9" fontId="0" fillId="7" borderId="2" xfId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9" fontId="9" fillId="7" borderId="2" xfId="1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9" fontId="0" fillId="10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9" fontId="6" fillId="2" borderId="2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0" fillId="10" borderId="0" xfId="0" applyFill="1"/>
    <xf numFmtId="0" fontId="10" fillId="2" borderId="2" xfId="0" applyFont="1" applyFill="1" applyBorder="1" applyAlignment="1">
      <alignment vertical="center" wrapText="1"/>
    </xf>
    <xf numFmtId="9" fontId="9" fillId="10" borderId="2" xfId="1" applyFont="1" applyFill="1" applyBorder="1" applyAlignment="1">
      <alignment horizontal="center" vertical="center"/>
    </xf>
    <xf numFmtId="9" fontId="0" fillId="11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9" fontId="9" fillId="11" borderId="2" xfId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9" fontId="3" fillId="6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9" fontId="10" fillId="2" borderId="3" xfId="1" applyFont="1" applyFill="1" applyBorder="1" applyAlignment="1">
      <alignment horizontal="center" vertical="center" wrapText="1"/>
    </xf>
    <xf numFmtId="9" fontId="0" fillId="10" borderId="15" xfId="0" applyNumberFormat="1" applyFont="1" applyFill="1" applyBorder="1" applyAlignment="1">
      <alignment horizontal="center" vertical="center" wrapText="1"/>
    </xf>
    <xf numFmtId="9" fontId="0" fillId="3" borderId="11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9" fontId="0" fillId="11" borderId="1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4" fillId="6" borderId="21" xfId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9" fontId="4" fillId="6" borderId="2" xfId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6" borderId="6" xfId="1" applyNumberFormat="1" applyFont="1" applyFill="1" applyBorder="1" applyAlignment="1">
      <alignment horizontal="center" vertical="center"/>
    </xf>
    <xf numFmtId="9" fontId="3" fillId="6" borderId="31" xfId="1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vertical="center" wrapText="1"/>
    </xf>
    <xf numFmtId="9" fontId="14" fillId="2" borderId="21" xfId="1" applyFont="1" applyFill="1" applyBorder="1" applyAlignment="1">
      <alignment horizontal="center" vertical="center"/>
    </xf>
    <xf numFmtId="9" fontId="15" fillId="13" borderId="34" xfId="0" applyNumberFormat="1" applyFont="1" applyFill="1" applyBorder="1" applyAlignment="1">
      <alignment horizontal="center" vertical="center"/>
    </xf>
    <xf numFmtId="9" fontId="14" fillId="2" borderId="33" xfId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9" fontId="15" fillId="13" borderId="3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9" fontId="15" fillId="14" borderId="34" xfId="0" applyNumberFormat="1" applyFont="1" applyFill="1" applyBorder="1" applyAlignment="1">
      <alignment horizontal="center" vertical="center"/>
    </xf>
    <xf numFmtId="9" fontId="15" fillId="14" borderId="3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9" fontId="15" fillId="15" borderId="33" xfId="1" applyFont="1" applyFill="1" applyBorder="1" applyAlignment="1">
      <alignment horizontal="center"/>
    </xf>
    <xf numFmtId="9" fontId="1" fillId="2" borderId="2" xfId="1" applyFont="1" applyFill="1" applyBorder="1" applyAlignment="1">
      <alignment horizontal="center" vertical="center"/>
    </xf>
    <xf numFmtId="9" fontId="14" fillId="2" borderId="2" xfId="1" applyFont="1" applyFill="1" applyBorder="1" applyAlignment="1">
      <alignment horizontal="center" vertical="center"/>
    </xf>
    <xf numFmtId="9" fontId="15" fillId="15" borderId="2" xfId="1" applyFont="1" applyFill="1" applyBorder="1" applyAlignment="1">
      <alignment horizontal="center"/>
    </xf>
    <xf numFmtId="9" fontId="15" fillId="18" borderId="34" xfId="0" applyNumberFormat="1" applyFont="1" applyFill="1" applyBorder="1" applyAlignment="1">
      <alignment horizontal="center" vertical="center"/>
    </xf>
    <xf numFmtId="9" fontId="14" fillId="2" borderId="37" xfId="1" applyFont="1" applyFill="1" applyBorder="1" applyAlignment="1">
      <alignment horizontal="center" vertical="center"/>
    </xf>
    <xf numFmtId="9" fontId="15" fillId="13" borderId="40" xfId="0" applyNumberFormat="1" applyFont="1" applyFill="1" applyBorder="1" applyAlignment="1">
      <alignment horizontal="center" vertical="center"/>
    </xf>
    <xf numFmtId="9" fontId="14" fillId="2" borderId="39" xfId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wrapText="1"/>
    </xf>
    <xf numFmtId="9" fontId="15" fillId="13" borderId="42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9" fontId="14" fillId="2" borderId="6" xfId="1" applyFont="1" applyFill="1" applyBorder="1" applyAlignment="1">
      <alignment horizontal="center" vertical="center"/>
    </xf>
    <xf numFmtId="9" fontId="15" fillId="13" borderId="45" xfId="0" applyNumberFormat="1" applyFont="1" applyFill="1" applyBorder="1" applyAlignment="1">
      <alignment horizontal="center" vertical="center"/>
    </xf>
    <xf numFmtId="9" fontId="15" fillId="15" borderId="6" xfId="1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 vertical="center" wrapText="1"/>
    </xf>
    <xf numFmtId="9" fontId="1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9" fontId="15" fillId="13" borderId="44" xfId="0" applyNumberFormat="1" applyFont="1" applyFill="1" applyBorder="1" applyAlignment="1">
      <alignment horizontal="center" vertical="center"/>
    </xf>
    <xf numFmtId="9" fontId="15" fillId="13" borderId="3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9" fontId="15" fillId="14" borderId="33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9" fontId="0" fillId="7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9" fontId="0" fillId="7" borderId="48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6" borderId="5" xfId="0" applyNumberFormat="1" applyFont="1" applyFill="1" applyBorder="1" applyAlignment="1">
      <alignment horizontal="center" vertical="center" wrapText="1"/>
    </xf>
    <xf numFmtId="9" fontId="3" fillId="6" borderId="5" xfId="1" applyNumberFormat="1" applyFont="1" applyFill="1" applyBorder="1" applyAlignment="1">
      <alignment horizontal="center" vertical="center" wrapText="1"/>
    </xf>
    <xf numFmtId="9" fontId="3" fillId="6" borderId="5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9" fontId="1" fillId="7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ill="1"/>
    <xf numFmtId="9" fontId="1" fillId="7" borderId="2" xfId="1" applyFont="1" applyFill="1" applyBorder="1" applyAlignment="1">
      <alignment horizontal="center" vertical="center" wrapText="1"/>
    </xf>
    <xf numFmtId="9" fontId="1" fillId="10" borderId="2" xfId="1" applyNumberFormat="1" applyFont="1" applyFill="1" applyBorder="1" applyAlignment="1">
      <alignment horizontal="center" vertical="center" wrapText="1"/>
    </xf>
    <xf numFmtId="9" fontId="1" fillId="10" borderId="2" xfId="1" applyFont="1" applyFill="1" applyBorder="1" applyAlignment="1">
      <alignment horizontal="center" vertical="center" wrapText="1"/>
    </xf>
    <xf numFmtId="9" fontId="1" fillId="11" borderId="2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9" fontId="1" fillId="11" borderId="2" xfId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/>
    </xf>
    <xf numFmtId="9" fontId="1" fillId="19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9" fontId="3" fillId="6" borderId="1" xfId="1" applyFont="1" applyFill="1" applyBorder="1" applyAlignment="1">
      <alignment horizontal="center" vertical="center" wrapText="1"/>
    </xf>
    <xf numFmtId="10" fontId="3" fillId="6" borderId="1" xfId="1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9" fontId="0" fillId="10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9" fontId="0" fillId="7" borderId="2" xfId="0" applyNumberForma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9" fontId="14" fillId="7" borderId="2" xfId="0" applyNumberFormat="1" applyFont="1" applyFill="1" applyBorder="1" applyAlignment="1">
      <alignment horizontal="center" vertical="center"/>
    </xf>
    <xf numFmtId="9" fontId="0" fillId="11" borderId="2" xfId="0" applyNumberForma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15" fillId="17" borderId="33" xfId="0" applyFont="1" applyFill="1" applyBorder="1" applyAlignment="1">
      <alignment horizontal="center" vertical="center"/>
    </xf>
    <xf numFmtId="0" fontId="15" fillId="17" borderId="38" xfId="0" applyFont="1" applyFill="1" applyBorder="1" applyAlignment="1">
      <alignment horizontal="center" vertical="center"/>
    </xf>
    <xf numFmtId="0" fontId="15" fillId="17" borderId="44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40" xfId="0" applyFont="1" applyFill="1" applyBorder="1" applyAlignment="1">
      <alignment horizontal="center" vertical="center"/>
    </xf>
    <xf numFmtId="0" fontId="15" fillId="17" borderId="45" xfId="0" applyFont="1" applyFill="1" applyBorder="1" applyAlignment="1">
      <alignment horizontal="center" vertical="center"/>
    </xf>
    <xf numFmtId="0" fontId="15" fillId="17" borderId="36" xfId="0" applyFont="1" applyFill="1" applyBorder="1" applyAlignment="1">
      <alignment horizontal="center" vertical="center"/>
    </xf>
    <xf numFmtId="0" fontId="15" fillId="17" borderId="43" xfId="0" applyFont="1" applyFill="1" applyBorder="1" applyAlignment="1">
      <alignment horizontal="center" vertical="center"/>
    </xf>
    <xf numFmtId="0" fontId="15" fillId="17" borderId="46" xfId="0" applyFont="1" applyFill="1" applyBorder="1" applyAlignment="1">
      <alignment horizontal="center" vertical="center"/>
    </xf>
    <xf numFmtId="9" fontId="15" fillId="17" borderId="47" xfId="0" applyNumberFormat="1" applyFont="1" applyFill="1" applyBorder="1" applyAlignment="1">
      <alignment horizontal="center" vertical="center"/>
    </xf>
    <xf numFmtId="0" fontId="13" fillId="17" borderId="21" xfId="0" applyFont="1" applyFill="1" applyBorder="1" applyAlignment="1">
      <alignment horizontal="center" vertical="center"/>
    </xf>
    <xf numFmtId="0" fontId="13" fillId="17" borderId="18" xfId="0" applyFont="1" applyFill="1" applyBorder="1" applyAlignment="1">
      <alignment horizontal="center" vertical="center"/>
    </xf>
    <xf numFmtId="0" fontId="13" fillId="17" borderId="37" xfId="0" applyFont="1" applyFill="1" applyBorder="1" applyAlignment="1">
      <alignment horizontal="center" vertical="center"/>
    </xf>
    <xf numFmtId="9" fontId="6" fillId="2" borderId="5" xfId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9" fontId="0" fillId="2" borderId="15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9" fontId="0" fillId="2" borderId="48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9" fontId="4" fillId="12" borderId="2" xfId="0" applyNumberFormat="1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0" fillId="0" borderId="0" xfId="0" applyFill="1" applyBorder="1"/>
    <xf numFmtId="9" fontId="3" fillId="6" borderId="2" xfId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1" fontId="3" fillId="6" borderId="16" xfId="0" applyNumberFormat="1" applyFont="1" applyFill="1" applyBorder="1" applyAlignment="1">
      <alignment horizontal="center" vertical="center" wrapText="1"/>
    </xf>
    <xf numFmtId="9" fontId="3" fillId="3" borderId="15" xfId="0" applyNumberFormat="1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/>
    </xf>
    <xf numFmtId="3" fontId="0" fillId="2" borderId="37" xfId="0" applyNumberFormat="1" applyFill="1" applyBorder="1" applyAlignment="1">
      <alignment horizontal="center" vertical="center"/>
    </xf>
    <xf numFmtId="9" fontId="0" fillId="7" borderId="39" xfId="1" applyFont="1" applyFill="1" applyBorder="1" applyAlignment="1">
      <alignment horizontal="center" vertical="center"/>
    </xf>
    <xf numFmtId="3" fontId="0" fillId="3" borderId="48" xfId="0" applyNumberFormat="1" applyFill="1" applyBorder="1" applyAlignment="1">
      <alignment horizontal="center" vertical="center"/>
    </xf>
    <xf numFmtId="9" fontId="3" fillId="3" borderId="28" xfId="0" applyNumberFormat="1" applyFont="1" applyFill="1" applyBorder="1" applyAlignment="1">
      <alignment horizontal="center" vertical="center"/>
    </xf>
    <xf numFmtId="9" fontId="1" fillId="7" borderId="39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9" fontId="0" fillId="7" borderId="2" xfId="1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3" fillId="6" borderId="2" xfId="1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9" fontId="0" fillId="11" borderId="48" xfId="0" applyNumberFormat="1" applyFont="1" applyFill="1" applyBorder="1" applyAlignment="1">
      <alignment horizontal="center" vertical="center" wrapText="1"/>
    </xf>
    <xf numFmtId="9" fontId="3" fillId="10" borderId="1" xfId="1" applyFont="1" applyFill="1" applyBorder="1" applyAlignment="1">
      <alignment horizontal="center" vertical="center" wrapText="1"/>
    </xf>
    <xf numFmtId="9" fontId="3" fillId="7" borderId="1" xfId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center" vertical="center" wrapText="1"/>
    </xf>
    <xf numFmtId="10" fontId="3" fillId="6" borderId="1" xfId="0" applyNumberFormat="1" applyFont="1" applyFill="1" applyBorder="1" applyAlignment="1">
      <alignment horizontal="center" vertical="center" wrapText="1"/>
    </xf>
    <xf numFmtId="9" fontId="15" fillId="18" borderId="33" xfId="0" applyNumberFormat="1" applyFont="1" applyFill="1" applyBorder="1" applyAlignment="1">
      <alignment horizontal="center" vertical="center"/>
    </xf>
    <xf numFmtId="9" fontId="15" fillId="13" borderId="38" xfId="0" applyNumberFormat="1" applyFont="1" applyFill="1" applyBorder="1" applyAlignment="1">
      <alignment horizontal="center" vertical="center"/>
    </xf>
    <xf numFmtId="9" fontId="15" fillId="17" borderId="36" xfId="0" applyNumberFormat="1" applyFont="1" applyFill="1" applyBorder="1" applyAlignment="1">
      <alignment horizontal="center" vertical="center"/>
    </xf>
    <xf numFmtId="0" fontId="15" fillId="20" borderId="36" xfId="0" applyFont="1" applyFill="1" applyBorder="1" applyAlignment="1">
      <alignment horizontal="center" vertical="center"/>
    </xf>
    <xf numFmtId="0" fontId="15" fillId="20" borderId="34" xfId="0" applyFont="1" applyFill="1" applyBorder="1" applyAlignment="1">
      <alignment horizontal="center" vertical="center"/>
    </xf>
    <xf numFmtId="0" fontId="15" fillId="20" borderId="43" xfId="0" applyFont="1" applyFill="1" applyBorder="1" applyAlignment="1">
      <alignment horizontal="center" vertical="center"/>
    </xf>
    <xf numFmtId="0" fontId="15" fillId="20" borderId="40" xfId="0" applyFont="1" applyFill="1" applyBorder="1" applyAlignment="1">
      <alignment horizontal="center" vertical="center"/>
    </xf>
    <xf numFmtId="0" fontId="15" fillId="20" borderId="46" xfId="0" applyFont="1" applyFill="1" applyBorder="1" applyAlignment="1">
      <alignment horizontal="center" vertical="center"/>
    </xf>
    <xf numFmtId="0" fontId="15" fillId="20" borderId="45" xfId="0" applyFont="1" applyFill="1" applyBorder="1" applyAlignment="1">
      <alignment horizontal="center" vertical="center"/>
    </xf>
    <xf numFmtId="9" fontId="15" fillId="15" borderId="39" xfId="1" applyFont="1" applyFill="1" applyBorder="1" applyAlignment="1">
      <alignment horizontal="center"/>
    </xf>
    <xf numFmtId="9" fontId="1" fillId="2" borderId="39" xfId="1" applyFont="1" applyFill="1" applyBorder="1" applyAlignment="1">
      <alignment horizontal="center" vertical="center"/>
    </xf>
    <xf numFmtId="9" fontId="15" fillId="21" borderId="35" xfId="0" applyNumberFormat="1" applyFont="1" applyFill="1" applyBorder="1" applyAlignment="1">
      <alignment horizontal="center" vertical="center"/>
    </xf>
    <xf numFmtId="9" fontId="15" fillId="21" borderId="34" xfId="0" applyNumberFormat="1" applyFont="1" applyFill="1" applyBorder="1" applyAlignment="1">
      <alignment horizontal="center" vertical="center"/>
    </xf>
    <xf numFmtId="9" fontId="15" fillId="22" borderId="35" xfId="0" applyNumberFormat="1" applyFont="1" applyFill="1" applyBorder="1" applyAlignment="1">
      <alignment horizontal="center" vertical="center"/>
    </xf>
    <xf numFmtId="9" fontId="15" fillId="22" borderId="34" xfId="0" applyNumberFormat="1" applyFont="1" applyFill="1" applyBorder="1" applyAlignment="1">
      <alignment horizontal="center" vertical="center"/>
    </xf>
    <xf numFmtId="9" fontId="15" fillId="22" borderId="33" xfId="0" applyNumberFormat="1" applyFont="1" applyFill="1" applyBorder="1" applyAlignment="1">
      <alignment horizontal="center" vertical="center"/>
    </xf>
    <xf numFmtId="9" fontId="3" fillId="6" borderId="30" xfId="1" applyFont="1" applyFill="1" applyBorder="1" applyAlignment="1">
      <alignment horizontal="center" vertical="center"/>
    </xf>
    <xf numFmtId="9" fontId="15" fillId="16" borderId="33" xfId="0" applyNumberFormat="1" applyFont="1" applyFill="1" applyBorder="1" applyAlignment="1">
      <alignment horizontal="center" vertical="center"/>
    </xf>
    <xf numFmtId="9" fontId="14" fillId="2" borderId="14" xfId="1" applyFont="1" applyFill="1" applyBorder="1" applyAlignment="1">
      <alignment horizontal="center" vertical="center"/>
    </xf>
    <xf numFmtId="9" fontId="15" fillId="13" borderId="53" xfId="0" applyNumberFormat="1" applyFont="1" applyFill="1" applyBorder="1" applyAlignment="1">
      <alignment horizontal="center" vertical="center"/>
    </xf>
    <xf numFmtId="9" fontId="15" fillId="17" borderId="43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5"/>
  <sheetViews>
    <sheetView tabSelected="1" topLeftCell="C1" workbookViewId="0">
      <selection activeCell="O2" sqref="O2:Y2"/>
    </sheetView>
  </sheetViews>
  <sheetFormatPr defaultRowHeight="15" x14ac:dyDescent="0.25"/>
  <cols>
    <col min="1" max="1" width="7" customWidth="1"/>
    <col min="2" max="2" width="58.28515625" customWidth="1"/>
    <col min="4" max="4" width="6.28515625" hidden="1" customWidth="1"/>
    <col min="5" max="5" width="14.42578125" hidden="1" customWidth="1"/>
    <col min="6" max="6" width="13.5703125" hidden="1" customWidth="1"/>
    <col min="7" max="7" width="9.85546875" hidden="1" customWidth="1"/>
    <col min="8" max="8" width="12" hidden="1" customWidth="1"/>
    <col min="9" max="9" width="7" hidden="1" customWidth="1"/>
    <col min="10" max="10" width="13.5703125" hidden="1" customWidth="1"/>
    <col min="11" max="11" width="9.85546875" hidden="1" customWidth="1"/>
    <col min="12" max="12" width="11.5703125" hidden="1" customWidth="1"/>
    <col min="13" max="13" width="9.85546875" hidden="1" customWidth="1"/>
    <col min="14" max="14" width="9.28515625" hidden="1" customWidth="1"/>
    <col min="15" max="15" width="12" customWidth="1"/>
    <col min="16" max="16" width="12.85546875" customWidth="1"/>
    <col min="17" max="17" width="14" customWidth="1"/>
    <col min="23" max="23" width="11" customWidth="1"/>
    <col min="25" max="36" width="10.140625" customWidth="1"/>
    <col min="37" max="37" width="15.85546875" customWidth="1"/>
  </cols>
  <sheetData>
    <row r="1" spans="1:37" ht="15.75" thickBot="1" x14ac:dyDescent="0.3"/>
    <row r="2" spans="1:37" ht="65.25" customHeight="1" x14ac:dyDescent="0.25">
      <c r="A2" s="225" t="s">
        <v>0</v>
      </c>
      <c r="B2" s="228" t="s">
        <v>92</v>
      </c>
      <c r="C2" s="231" t="s">
        <v>105</v>
      </c>
      <c r="D2" s="232" t="s">
        <v>103</v>
      </c>
      <c r="E2" s="233"/>
      <c r="F2" s="233"/>
      <c r="G2" s="233"/>
      <c r="H2" s="233"/>
      <c r="I2" s="233"/>
      <c r="J2" s="233"/>
      <c r="K2" s="233"/>
      <c r="L2" s="233"/>
      <c r="M2" s="233"/>
      <c r="N2" s="234"/>
      <c r="O2" s="232" t="s">
        <v>104</v>
      </c>
      <c r="P2" s="233"/>
      <c r="Q2" s="233"/>
      <c r="R2" s="233"/>
      <c r="S2" s="233"/>
      <c r="T2" s="233"/>
      <c r="U2" s="233"/>
      <c r="V2" s="233"/>
      <c r="W2" s="233"/>
      <c r="X2" s="233"/>
      <c r="Y2" s="235"/>
      <c r="Z2" s="232" t="s">
        <v>163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35"/>
      <c r="AK2" s="214" t="s">
        <v>95</v>
      </c>
    </row>
    <row r="3" spans="1:37" x14ac:dyDescent="0.25">
      <c r="A3" s="226"/>
      <c r="B3" s="229"/>
      <c r="C3" s="231"/>
      <c r="D3" s="217" t="s">
        <v>106</v>
      </c>
      <c r="E3" s="218" t="s">
        <v>107</v>
      </c>
      <c r="F3" s="218" t="s">
        <v>108</v>
      </c>
      <c r="G3" s="220" t="s">
        <v>9</v>
      </c>
      <c r="H3" s="220"/>
      <c r="I3" s="220" t="s">
        <v>109</v>
      </c>
      <c r="J3" s="218" t="s">
        <v>110</v>
      </c>
      <c r="K3" s="220" t="s">
        <v>9</v>
      </c>
      <c r="L3" s="220"/>
      <c r="M3" s="218" t="s">
        <v>111</v>
      </c>
      <c r="N3" s="223" t="s">
        <v>112</v>
      </c>
      <c r="O3" s="217" t="s">
        <v>106</v>
      </c>
      <c r="P3" s="218" t="s">
        <v>107</v>
      </c>
      <c r="Q3" s="218" t="s">
        <v>108</v>
      </c>
      <c r="R3" s="220" t="s">
        <v>9</v>
      </c>
      <c r="S3" s="220"/>
      <c r="T3" s="220" t="s">
        <v>109</v>
      </c>
      <c r="U3" s="218" t="s">
        <v>110</v>
      </c>
      <c r="V3" s="220" t="s">
        <v>9</v>
      </c>
      <c r="W3" s="220"/>
      <c r="X3" s="218" t="s">
        <v>111</v>
      </c>
      <c r="Y3" s="221" t="s">
        <v>112</v>
      </c>
      <c r="Z3" s="217" t="s">
        <v>106</v>
      </c>
      <c r="AA3" s="218" t="s">
        <v>107</v>
      </c>
      <c r="AB3" s="218" t="s">
        <v>108</v>
      </c>
      <c r="AC3" s="220" t="s">
        <v>9</v>
      </c>
      <c r="AD3" s="220"/>
      <c r="AE3" s="220" t="s">
        <v>109</v>
      </c>
      <c r="AF3" s="218" t="s">
        <v>110</v>
      </c>
      <c r="AG3" s="220" t="s">
        <v>9</v>
      </c>
      <c r="AH3" s="220"/>
      <c r="AI3" s="218" t="s">
        <v>111</v>
      </c>
      <c r="AJ3" s="221" t="s">
        <v>112</v>
      </c>
      <c r="AK3" s="215"/>
    </row>
    <row r="4" spans="1:37" ht="60" x14ac:dyDescent="0.25">
      <c r="A4" s="227"/>
      <c r="B4" s="230"/>
      <c r="C4" s="231"/>
      <c r="D4" s="217"/>
      <c r="E4" s="219"/>
      <c r="F4" s="219"/>
      <c r="G4" s="3" t="s">
        <v>113</v>
      </c>
      <c r="H4" s="3" t="s">
        <v>12</v>
      </c>
      <c r="I4" s="220"/>
      <c r="J4" s="219"/>
      <c r="K4" s="3" t="s">
        <v>114</v>
      </c>
      <c r="L4" s="3" t="s">
        <v>12</v>
      </c>
      <c r="M4" s="219"/>
      <c r="N4" s="224"/>
      <c r="O4" s="217"/>
      <c r="P4" s="219"/>
      <c r="Q4" s="219"/>
      <c r="R4" s="3" t="s">
        <v>113</v>
      </c>
      <c r="S4" s="3" t="s">
        <v>12</v>
      </c>
      <c r="T4" s="220"/>
      <c r="U4" s="219"/>
      <c r="V4" s="3" t="s">
        <v>114</v>
      </c>
      <c r="W4" s="3" t="s">
        <v>12</v>
      </c>
      <c r="X4" s="219"/>
      <c r="Y4" s="222"/>
      <c r="Z4" s="217"/>
      <c r="AA4" s="219"/>
      <c r="AB4" s="219"/>
      <c r="AC4" s="3" t="s">
        <v>113</v>
      </c>
      <c r="AD4" s="3" t="s">
        <v>12</v>
      </c>
      <c r="AE4" s="220"/>
      <c r="AF4" s="219"/>
      <c r="AG4" s="3" t="s">
        <v>114</v>
      </c>
      <c r="AH4" s="3" t="s">
        <v>12</v>
      </c>
      <c r="AI4" s="219"/>
      <c r="AJ4" s="222"/>
      <c r="AK4" s="216"/>
    </row>
    <row r="5" spans="1:37" x14ac:dyDescent="0.25">
      <c r="A5" s="8"/>
      <c r="B5" s="48" t="s">
        <v>14</v>
      </c>
      <c r="C5" s="38"/>
      <c r="D5" s="49">
        <v>1</v>
      </c>
      <c r="E5" s="50">
        <f t="shared" ref="E5" si="0">F5+J5</f>
        <v>12811</v>
      </c>
      <c r="F5" s="51">
        <f>SUM(F6:F105)</f>
        <v>12468</v>
      </c>
      <c r="G5" s="51">
        <f>SUM(G6:G105)</f>
        <v>10998</v>
      </c>
      <c r="H5" s="10">
        <f t="shared" ref="H5" si="1">G5/F5</f>
        <v>0.8820981713185756</v>
      </c>
      <c r="I5" s="52">
        <v>1</v>
      </c>
      <c r="J5" s="53">
        <f>SUM(J6:J105)</f>
        <v>343</v>
      </c>
      <c r="K5" s="53">
        <f>SUM(K6:K105)</f>
        <v>335</v>
      </c>
      <c r="L5" s="10">
        <f t="shared" ref="L5" si="2">K5/J5</f>
        <v>0.97667638483965014</v>
      </c>
      <c r="M5" s="54">
        <f t="shared" ref="M5" si="3">K5+G5</f>
        <v>11333</v>
      </c>
      <c r="N5" s="209">
        <f t="shared" ref="N5" si="4">(K5+G5)/(J5+F5)</f>
        <v>0.88463039575364921</v>
      </c>
      <c r="O5" s="49">
        <v>1</v>
      </c>
      <c r="P5" s="50">
        <f t="shared" ref="P5" si="5">Q5+U5</f>
        <v>12812</v>
      </c>
      <c r="Q5" s="53">
        <f>SUM(Q6:Q105)</f>
        <v>12469</v>
      </c>
      <c r="R5" s="51">
        <f>SUM(R6:R105)</f>
        <v>11105</v>
      </c>
      <c r="S5" s="10">
        <f t="shared" ref="S5" si="6">R5/Q5</f>
        <v>0.89060870959980754</v>
      </c>
      <c r="T5" s="52">
        <v>1</v>
      </c>
      <c r="U5" s="53">
        <f>SUM(U6:U105)</f>
        <v>343</v>
      </c>
      <c r="V5" s="53">
        <f>SUM(V6:V105)</f>
        <v>335</v>
      </c>
      <c r="W5" s="10">
        <f t="shared" ref="W5" si="7">V5/U5</f>
        <v>0.97667638483965014</v>
      </c>
      <c r="X5" s="54">
        <f t="shared" ref="X5" si="8">V5+R5</f>
        <v>11440</v>
      </c>
      <c r="Y5" s="55">
        <f t="shared" ref="Y5" si="9">(V5+R5)/(U5+Q5)</f>
        <v>0.89291289416172337</v>
      </c>
      <c r="Z5" s="49">
        <v>1</v>
      </c>
      <c r="AA5" s="50">
        <f t="shared" ref="AA5" si="10">AB5+AF5</f>
        <v>12801</v>
      </c>
      <c r="AB5" s="53">
        <f>SUM(AB6:AB105)</f>
        <v>12458</v>
      </c>
      <c r="AC5" s="51">
        <f>SUM(AC6:AC105)</f>
        <v>11371</v>
      </c>
      <c r="AD5" s="10">
        <f t="shared" ref="AD5" si="11">AC5/AB5</f>
        <v>0.91274682934660456</v>
      </c>
      <c r="AE5" s="52">
        <v>1</v>
      </c>
      <c r="AF5" s="53">
        <f>SUM(AF6:AF105)</f>
        <v>343</v>
      </c>
      <c r="AG5" s="53">
        <f>SUM(AG6:AG105)</f>
        <v>337</v>
      </c>
      <c r="AH5" s="10">
        <f t="shared" ref="AH5" si="12">AG5/AF5</f>
        <v>0.98250728862973757</v>
      </c>
      <c r="AI5" s="54">
        <f t="shared" ref="AI5" si="13">AG5+AC5</f>
        <v>11708</v>
      </c>
      <c r="AJ5" s="55">
        <f t="shared" ref="AJ5" si="14">(AG5+AC5)/(AF5+AB5)</f>
        <v>0.91461604562143584</v>
      </c>
      <c r="AK5" s="56">
        <f t="shared" ref="AK5:AK36" si="15">AJ5-Y5</f>
        <v>2.1703151459712466E-2</v>
      </c>
    </row>
    <row r="6" spans="1:37" ht="30" x14ac:dyDescent="0.25">
      <c r="A6" s="57">
        <v>6021</v>
      </c>
      <c r="B6" s="58" t="s">
        <v>77</v>
      </c>
      <c r="C6" s="38">
        <v>1</v>
      </c>
      <c r="D6" s="59">
        <v>1</v>
      </c>
      <c r="E6" s="135">
        <f t="shared" ref="E6:E37" si="16">F6+J6</f>
        <v>272</v>
      </c>
      <c r="F6" s="65">
        <v>272</v>
      </c>
      <c r="G6" s="65">
        <v>139</v>
      </c>
      <c r="H6" s="68">
        <f t="shared" ref="H6:H37" si="17">G6/F6</f>
        <v>0.51102941176470584</v>
      </c>
      <c r="I6" s="61"/>
      <c r="J6" s="62"/>
      <c r="K6" s="62"/>
      <c r="L6" s="63"/>
      <c r="M6" s="138">
        <f t="shared" ref="M6:M37" si="18">K6+G6</f>
        <v>139</v>
      </c>
      <c r="N6" s="92">
        <f t="shared" ref="N6:N37" si="19">(K6+G6)/(J6+F6)</f>
        <v>0.51102941176470584</v>
      </c>
      <c r="O6" s="59">
        <v>1</v>
      </c>
      <c r="P6" s="141">
        <f t="shared" ref="P6:P37" si="20">Q6+U6</f>
        <v>272</v>
      </c>
      <c r="Q6" s="62">
        <v>272</v>
      </c>
      <c r="R6" s="65">
        <v>139</v>
      </c>
      <c r="S6" s="68">
        <f t="shared" ref="S6:S37" si="21">R6/Q6</f>
        <v>0.51102941176470584</v>
      </c>
      <c r="T6" s="61"/>
      <c r="U6" s="62"/>
      <c r="V6" s="62"/>
      <c r="W6" s="63"/>
      <c r="X6" s="138">
        <f t="shared" ref="X6:X37" si="22">V6+R6</f>
        <v>139</v>
      </c>
      <c r="Y6" s="92">
        <f t="shared" ref="Y6:Y37" si="23">(V6+R6)/(U6+Q6)</f>
        <v>0.51102941176470584</v>
      </c>
      <c r="Z6" s="59">
        <v>1</v>
      </c>
      <c r="AA6" s="196">
        <f t="shared" ref="AA6:AA37" si="24">AB6+AF6</f>
        <v>272</v>
      </c>
      <c r="AB6" s="62">
        <v>272</v>
      </c>
      <c r="AC6" s="65">
        <v>139</v>
      </c>
      <c r="AD6" s="68">
        <f t="shared" ref="AD6:AD37" si="25">AC6/AB6</f>
        <v>0.51102941176470584</v>
      </c>
      <c r="AE6" s="61"/>
      <c r="AF6" s="62"/>
      <c r="AG6" s="62"/>
      <c r="AH6" s="63"/>
      <c r="AI6" s="197">
        <f t="shared" ref="AI6:AI37" si="26">AG6+AC6</f>
        <v>139</v>
      </c>
      <c r="AJ6" s="69">
        <f t="shared" ref="AJ6:AJ37" si="27">(AG6+AC6)/(AF6+AB6)</f>
        <v>0.51102941176470584</v>
      </c>
      <c r="AK6" s="56">
        <f t="shared" si="15"/>
        <v>0</v>
      </c>
    </row>
    <row r="7" spans="1:37" ht="30" x14ac:dyDescent="0.25">
      <c r="A7" s="66">
        <v>6002</v>
      </c>
      <c r="B7" s="67" t="s">
        <v>102</v>
      </c>
      <c r="C7" s="38">
        <v>1</v>
      </c>
      <c r="D7" s="59">
        <v>1</v>
      </c>
      <c r="E7" s="135">
        <f t="shared" si="16"/>
        <v>894</v>
      </c>
      <c r="F7" s="65">
        <v>894</v>
      </c>
      <c r="G7" s="65">
        <v>579</v>
      </c>
      <c r="H7" s="68">
        <f t="shared" si="17"/>
        <v>0.6476510067114094</v>
      </c>
      <c r="I7" s="61"/>
      <c r="J7" s="62"/>
      <c r="K7" s="62"/>
      <c r="L7" s="63"/>
      <c r="M7" s="138">
        <f t="shared" si="18"/>
        <v>579</v>
      </c>
      <c r="N7" s="92">
        <f t="shared" si="19"/>
        <v>0.6476510067114094</v>
      </c>
      <c r="O7" s="59">
        <v>1</v>
      </c>
      <c r="P7" s="141">
        <f t="shared" si="20"/>
        <v>894</v>
      </c>
      <c r="Q7" s="62">
        <v>894</v>
      </c>
      <c r="R7" s="65">
        <v>579</v>
      </c>
      <c r="S7" s="68">
        <f t="shared" si="21"/>
        <v>0.6476510067114094</v>
      </c>
      <c r="T7" s="61"/>
      <c r="U7" s="62"/>
      <c r="V7" s="62"/>
      <c r="W7" s="63"/>
      <c r="X7" s="138">
        <f t="shared" si="22"/>
        <v>579</v>
      </c>
      <c r="Y7" s="92">
        <f t="shared" si="23"/>
        <v>0.6476510067114094</v>
      </c>
      <c r="Z7" s="59">
        <v>1</v>
      </c>
      <c r="AA7" s="196">
        <f t="shared" si="24"/>
        <v>891</v>
      </c>
      <c r="AB7" s="62">
        <v>891</v>
      </c>
      <c r="AC7" s="65">
        <v>621</v>
      </c>
      <c r="AD7" s="68">
        <f t="shared" si="25"/>
        <v>0.69696969696969702</v>
      </c>
      <c r="AE7" s="61"/>
      <c r="AF7" s="62"/>
      <c r="AG7" s="62"/>
      <c r="AH7" s="63"/>
      <c r="AI7" s="197">
        <f t="shared" si="26"/>
        <v>621</v>
      </c>
      <c r="AJ7" s="69">
        <f t="shared" si="27"/>
        <v>0.69696969696969702</v>
      </c>
      <c r="AK7" s="56">
        <f t="shared" si="15"/>
        <v>4.9318690258287612E-2</v>
      </c>
    </row>
    <row r="8" spans="1:37" x14ac:dyDescent="0.25">
      <c r="A8" s="66">
        <v>1802</v>
      </c>
      <c r="B8" s="70" t="s">
        <v>64</v>
      </c>
      <c r="C8" s="38"/>
      <c r="D8" s="59">
        <v>1</v>
      </c>
      <c r="E8" s="135">
        <f t="shared" si="16"/>
        <v>50</v>
      </c>
      <c r="F8" s="65">
        <v>37</v>
      </c>
      <c r="G8" s="65">
        <v>23</v>
      </c>
      <c r="H8" s="68">
        <f t="shared" si="17"/>
        <v>0.6216216216216216</v>
      </c>
      <c r="I8" s="71">
        <v>1</v>
      </c>
      <c r="J8" s="62">
        <v>13</v>
      </c>
      <c r="K8" s="62">
        <v>13</v>
      </c>
      <c r="L8" s="72">
        <f>K8/J8</f>
        <v>1</v>
      </c>
      <c r="M8" s="138">
        <f t="shared" si="18"/>
        <v>36</v>
      </c>
      <c r="N8" s="92">
        <f t="shared" si="19"/>
        <v>0.72</v>
      </c>
      <c r="O8" s="59">
        <v>1</v>
      </c>
      <c r="P8" s="141">
        <f t="shared" si="20"/>
        <v>50</v>
      </c>
      <c r="Q8" s="62">
        <v>37</v>
      </c>
      <c r="R8" s="65">
        <v>23</v>
      </c>
      <c r="S8" s="68">
        <f t="shared" si="21"/>
        <v>0.6216216216216216</v>
      </c>
      <c r="T8" s="71">
        <v>1</v>
      </c>
      <c r="U8" s="62">
        <v>13</v>
      </c>
      <c r="V8" s="62">
        <v>13</v>
      </c>
      <c r="W8" s="72">
        <f>V8/U8</f>
        <v>1</v>
      </c>
      <c r="X8" s="138">
        <f t="shared" si="22"/>
        <v>36</v>
      </c>
      <c r="Y8" s="92">
        <f t="shared" si="23"/>
        <v>0.72</v>
      </c>
      <c r="Z8" s="59">
        <v>1</v>
      </c>
      <c r="AA8" s="196">
        <f t="shared" si="24"/>
        <v>50</v>
      </c>
      <c r="AB8" s="62">
        <v>37</v>
      </c>
      <c r="AC8" s="65">
        <v>23</v>
      </c>
      <c r="AD8" s="68">
        <f t="shared" si="25"/>
        <v>0.6216216216216216</v>
      </c>
      <c r="AE8" s="71">
        <v>1</v>
      </c>
      <c r="AF8" s="62">
        <v>13</v>
      </c>
      <c r="AG8" s="62">
        <v>13</v>
      </c>
      <c r="AH8" s="72">
        <f>AG8/AF8</f>
        <v>1</v>
      </c>
      <c r="AI8" s="197">
        <f t="shared" si="26"/>
        <v>36</v>
      </c>
      <c r="AJ8" s="69">
        <f t="shared" si="27"/>
        <v>0.72</v>
      </c>
      <c r="AK8" s="56">
        <f t="shared" si="15"/>
        <v>0</v>
      </c>
    </row>
    <row r="9" spans="1:37" ht="30" x14ac:dyDescent="0.25">
      <c r="A9" s="66">
        <v>1102</v>
      </c>
      <c r="B9" s="70" t="s">
        <v>89</v>
      </c>
      <c r="C9" s="38"/>
      <c r="D9" s="59">
        <v>1</v>
      </c>
      <c r="E9" s="135">
        <f t="shared" si="16"/>
        <v>33</v>
      </c>
      <c r="F9" s="65">
        <v>32</v>
      </c>
      <c r="G9" s="65">
        <v>23</v>
      </c>
      <c r="H9" s="68">
        <f t="shared" si="17"/>
        <v>0.71875</v>
      </c>
      <c r="I9" s="71">
        <v>1</v>
      </c>
      <c r="J9" s="62">
        <v>1</v>
      </c>
      <c r="K9" s="62">
        <v>1</v>
      </c>
      <c r="L9" s="72">
        <f>K9/J9</f>
        <v>1</v>
      </c>
      <c r="M9" s="138">
        <f t="shared" si="18"/>
        <v>24</v>
      </c>
      <c r="N9" s="92">
        <f t="shared" si="19"/>
        <v>0.72727272727272729</v>
      </c>
      <c r="O9" s="59">
        <v>1</v>
      </c>
      <c r="P9" s="141">
        <f t="shared" si="20"/>
        <v>33</v>
      </c>
      <c r="Q9" s="62">
        <v>32</v>
      </c>
      <c r="R9" s="65">
        <v>23</v>
      </c>
      <c r="S9" s="68">
        <f t="shared" si="21"/>
        <v>0.71875</v>
      </c>
      <c r="T9" s="71">
        <v>1</v>
      </c>
      <c r="U9" s="62">
        <v>1</v>
      </c>
      <c r="V9" s="62">
        <v>1</v>
      </c>
      <c r="W9" s="72">
        <f>V9/U9</f>
        <v>1</v>
      </c>
      <c r="X9" s="138">
        <f t="shared" si="22"/>
        <v>24</v>
      </c>
      <c r="Y9" s="92">
        <f t="shared" si="23"/>
        <v>0.72727272727272729</v>
      </c>
      <c r="Z9" s="59">
        <v>1</v>
      </c>
      <c r="AA9" s="196">
        <f t="shared" si="24"/>
        <v>33</v>
      </c>
      <c r="AB9" s="62">
        <v>32</v>
      </c>
      <c r="AC9" s="65">
        <v>23</v>
      </c>
      <c r="AD9" s="68">
        <f t="shared" si="25"/>
        <v>0.71875</v>
      </c>
      <c r="AE9" s="71">
        <v>1</v>
      </c>
      <c r="AF9" s="62">
        <v>1</v>
      </c>
      <c r="AG9" s="62">
        <v>1</v>
      </c>
      <c r="AH9" s="72">
        <f>AG9/AF9</f>
        <v>1</v>
      </c>
      <c r="AI9" s="197">
        <f t="shared" si="26"/>
        <v>24</v>
      </c>
      <c r="AJ9" s="69">
        <f t="shared" si="27"/>
        <v>0.72727272727272729</v>
      </c>
      <c r="AK9" s="56">
        <f t="shared" si="15"/>
        <v>0</v>
      </c>
    </row>
    <row r="10" spans="1:37" ht="30" x14ac:dyDescent="0.25">
      <c r="A10" s="66">
        <v>4024</v>
      </c>
      <c r="B10" s="67" t="s">
        <v>46</v>
      </c>
      <c r="C10" s="38">
        <v>1</v>
      </c>
      <c r="D10" s="59">
        <v>1</v>
      </c>
      <c r="E10" s="135">
        <f t="shared" si="16"/>
        <v>617</v>
      </c>
      <c r="F10" s="65">
        <v>617</v>
      </c>
      <c r="G10" s="65">
        <v>452</v>
      </c>
      <c r="H10" s="68">
        <f t="shared" si="17"/>
        <v>0.73257698541329008</v>
      </c>
      <c r="I10" s="61"/>
      <c r="J10" s="62"/>
      <c r="K10" s="62"/>
      <c r="L10" s="63"/>
      <c r="M10" s="138">
        <f t="shared" si="18"/>
        <v>452</v>
      </c>
      <c r="N10" s="92">
        <f t="shared" si="19"/>
        <v>0.73257698541329008</v>
      </c>
      <c r="O10" s="59">
        <v>1</v>
      </c>
      <c r="P10" s="141">
        <f t="shared" si="20"/>
        <v>617</v>
      </c>
      <c r="Q10" s="62">
        <v>617</v>
      </c>
      <c r="R10" s="65">
        <v>452</v>
      </c>
      <c r="S10" s="68">
        <f t="shared" si="21"/>
        <v>0.73257698541329008</v>
      </c>
      <c r="T10" s="61"/>
      <c r="U10" s="62"/>
      <c r="V10" s="62"/>
      <c r="W10" s="63"/>
      <c r="X10" s="138">
        <f t="shared" si="22"/>
        <v>452</v>
      </c>
      <c r="Y10" s="92">
        <f t="shared" si="23"/>
        <v>0.73257698541329008</v>
      </c>
      <c r="Z10" s="59">
        <v>1</v>
      </c>
      <c r="AA10" s="196">
        <f t="shared" si="24"/>
        <v>617</v>
      </c>
      <c r="AB10" s="62">
        <v>617</v>
      </c>
      <c r="AC10" s="65">
        <v>452</v>
      </c>
      <c r="AD10" s="68">
        <f t="shared" si="25"/>
        <v>0.73257698541329008</v>
      </c>
      <c r="AE10" s="61"/>
      <c r="AF10" s="62"/>
      <c r="AG10" s="62"/>
      <c r="AH10" s="63"/>
      <c r="AI10" s="197">
        <f t="shared" si="26"/>
        <v>452</v>
      </c>
      <c r="AJ10" s="69">
        <f t="shared" si="27"/>
        <v>0.73257698541329008</v>
      </c>
      <c r="AK10" s="56">
        <f t="shared" si="15"/>
        <v>0</v>
      </c>
    </row>
    <row r="11" spans="1:37" x14ac:dyDescent="0.25">
      <c r="A11" s="66">
        <v>3202</v>
      </c>
      <c r="B11" s="70" t="s">
        <v>57</v>
      </c>
      <c r="C11" s="38"/>
      <c r="D11" s="59">
        <v>1</v>
      </c>
      <c r="E11" s="135">
        <f t="shared" si="16"/>
        <v>60</v>
      </c>
      <c r="F11" s="65">
        <v>60</v>
      </c>
      <c r="G11" s="65">
        <v>44</v>
      </c>
      <c r="H11" s="68">
        <f t="shared" si="17"/>
        <v>0.73333333333333328</v>
      </c>
      <c r="I11" s="61"/>
      <c r="J11" s="62"/>
      <c r="K11" s="62"/>
      <c r="L11" s="72"/>
      <c r="M11" s="138">
        <f t="shared" si="18"/>
        <v>44</v>
      </c>
      <c r="N11" s="92">
        <f t="shared" si="19"/>
        <v>0.73333333333333328</v>
      </c>
      <c r="O11" s="59">
        <v>1</v>
      </c>
      <c r="P11" s="141">
        <f t="shared" si="20"/>
        <v>60</v>
      </c>
      <c r="Q11" s="62">
        <v>60</v>
      </c>
      <c r="R11" s="65">
        <v>44</v>
      </c>
      <c r="S11" s="68">
        <f t="shared" si="21"/>
        <v>0.73333333333333328</v>
      </c>
      <c r="T11" s="61"/>
      <c r="U11" s="62"/>
      <c r="V11" s="62"/>
      <c r="W11" s="72"/>
      <c r="X11" s="138">
        <f t="shared" si="22"/>
        <v>44</v>
      </c>
      <c r="Y11" s="92">
        <f t="shared" si="23"/>
        <v>0.73333333333333328</v>
      </c>
      <c r="Z11" s="59">
        <v>1</v>
      </c>
      <c r="AA11" s="196">
        <f t="shared" si="24"/>
        <v>60</v>
      </c>
      <c r="AB11" s="62">
        <v>60</v>
      </c>
      <c r="AC11" s="65">
        <v>44</v>
      </c>
      <c r="AD11" s="68">
        <f t="shared" si="25"/>
        <v>0.73333333333333328</v>
      </c>
      <c r="AE11" s="61"/>
      <c r="AF11" s="62"/>
      <c r="AG11" s="62"/>
      <c r="AH11" s="72"/>
      <c r="AI11" s="197">
        <f t="shared" si="26"/>
        <v>44</v>
      </c>
      <c r="AJ11" s="69">
        <f t="shared" si="27"/>
        <v>0.73333333333333328</v>
      </c>
      <c r="AK11" s="56">
        <f t="shared" si="15"/>
        <v>0</v>
      </c>
    </row>
    <row r="12" spans="1:37" ht="30" x14ac:dyDescent="0.25">
      <c r="A12" s="66">
        <v>4021</v>
      </c>
      <c r="B12" s="67" t="s">
        <v>79</v>
      </c>
      <c r="C12" s="38">
        <v>1</v>
      </c>
      <c r="D12" s="59">
        <v>1</v>
      </c>
      <c r="E12" s="135">
        <f t="shared" si="16"/>
        <v>184</v>
      </c>
      <c r="F12" s="65">
        <v>184</v>
      </c>
      <c r="G12" s="65">
        <v>104</v>
      </c>
      <c r="H12" s="68">
        <f t="shared" si="17"/>
        <v>0.56521739130434778</v>
      </c>
      <c r="I12" s="61"/>
      <c r="J12" s="62"/>
      <c r="K12" s="62"/>
      <c r="L12" s="63"/>
      <c r="M12" s="138">
        <f t="shared" si="18"/>
        <v>104</v>
      </c>
      <c r="N12" s="92">
        <f t="shared" si="19"/>
        <v>0.56521739130434778</v>
      </c>
      <c r="O12" s="59">
        <v>1</v>
      </c>
      <c r="P12" s="141">
        <f t="shared" si="20"/>
        <v>184</v>
      </c>
      <c r="Q12" s="62">
        <v>184</v>
      </c>
      <c r="R12" s="65">
        <v>104</v>
      </c>
      <c r="S12" s="68">
        <f t="shared" si="21"/>
        <v>0.56521739130434778</v>
      </c>
      <c r="T12" s="61"/>
      <c r="U12" s="62"/>
      <c r="V12" s="62"/>
      <c r="W12" s="63"/>
      <c r="X12" s="138">
        <f t="shared" si="22"/>
        <v>104</v>
      </c>
      <c r="Y12" s="92">
        <f t="shared" si="23"/>
        <v>0.56521739130434778</v>
      </c>
      <c r="Z12" s="59">
        <v>1</v>
      </c>
      <c r="AA12" s="196">
        <f t="shared" si="24"/>
        <v>186</v>
      </c>
      <c r="AB12" s="62">
        <v>186</v>
      </c>
      <c r="AC12" s="65">
        <v>144</v>
      </c>
      <c r="AD12" s="68">
        <f t="shared" si="25"/>
        <v>0.77419354838709675</v>
      </c>
      <c r="AE12" s="61"/>
      <c r="AF12" s="62"/>
      <c r="AG12" s="62"/>
      <c r="AH12" s="63"/>
      <c r="AI12" s="197">
        <f t="shared" si="26"/>
        <v>144</v>
      </c>
      <c r="AJ12" s="69">
        <f t="shared" si="27"/>
        <v>0.77419354838709675</v>
      </c>
      <c r="AK12" s="56">
        <f t="shared" si="15"/>
        <v>0.20897615708274897</v>
      </c>
    </row>
    <row r="13" spans="1:37" ht="30" x14ac:dyDescent="0.25">
      <c r="A13" s="66">
        <v>6011</v>
      </c>
      <c r="B13" s="67" t="s">
        <v>117</v>
      </c>
      <c r="C13" s="38"/>
      <c r="D13" s="59">
        <v>1</v>
      </c>
      <c r="E13" s="135">
        <f t="shared" si="16"/>
        <v>81</v>
      </c>
      <c r="F13" s="65">
        <v>81</v>
      </c>
      <c r="G13" s="65">
        <v>61</v>
      </c>
      <c r="H13" s="68">
        <f t="shared" si="17"/>
        <v>0.75308641975308643</v>
      </c>
      <c r="I13" s="61"/>
      <c r="J13" s="62"/>
      <c r="K13" s="62"/>
      <c r="L13" s="63"/>
      <c r="M13" s="138">
        <f t="shared" si="18"/>
        <v>61</v>
      </c>
      <c r="N13" s="92">
        <f t="shared" si="19"/>
        <v>0.75308641975308643</v>
      </c>
      <c r="O13" s="59">
        <v>1</v>
      </c>
      <c r="P13" s="141">
        <f t="shared" si="20"/>
        <v>81</v>
      </c>
      <c r="Q13" s="62">
        <v>81</v>
      </c>
      <c r="R13" s="65">
        <v>59</v>
      </c>
      <c r="S13" s="68">
        <f t="shared" si="21"/>
        <v>0.72839506172839508</v>
      </c>
      <c r="T13" s="61"/>
      <c r="U13" s="62"/>
      <c r="V13" s="62"/>
      <c r="W13" s="63"/>
      <c r="X13" s="138">
        <f t="shared" si="22"/>
        <v>59</v>
      </c>
      <c r="Y13" s="92">
        <f t="shared" si="23"/>
        <v>0.72839506172839508</v>
      </c>
      <c r="Z13" s="59">
        <v>1</v>
      </c>
      <c r="AA13" s="196">
        <f t="shared" si="24"/>
        <v>82</v>
      </c>
      <c r="AB13" s="62">
        <v>82</v>
      </c>
      <c r="AC13" s="65">
        <v>66</v>
      </c>
      <c r="AD13" s="68">
        <f t="shared" si="25"/>
        <v>0.80487804878048785</v>
      </c>
      <c r="AE13" s="61"/>
      <c r="AF13" s="62"/>
      <c r="AG13" s="62"/>
      <c r="AH13" s="63"/>
      <c r="AI13" s="197">
        <f t="shared" si="26"/>
        <v>66</v>
      </c>
      <c r="AJ13" s="69">
        <f t="shared" si="27"/>
        <v>0.80487804878048785</v>
      </c>
      <c r="AK13" s="56">
        <f t="shared" si="15"/>
        <v>7.6482987052092777E-2</v>
      </c>
    </row>
    <row r="14" spans="1:37" ht="30" x14ac:dyDescent="0.25">
      <c r="A14" s="66">
        <v>6016</v>
      </c>
      <c r="B14" s="67" t="s">
        <v>91</v>
      </c>
      <c r="C14" s="38"/>
      <c r="D14" s="59">
        <v>1</v>
      </c>
      <c r="E14" s="135">
        <f t="shared" si="16"/>
        <v>325</v>
      </c>
      <c r="F14" s="65">
        <v>325</v>
      </c>
      <c r="G14" s="65">
        <v>273</v>
      </c>
      <c r="H14" s="68">
        <f t="shared" si="17"/>
        <v>0.84</v>
      </c>
      <c r="I14" s="61"/>
      <c r="J14" s="62"/>
      <c r="K14" s="62"/>
      <c r="L14" s="63"/>
      <c r="M14" s="138">
        <f t="shared" si="18"/>
        <v>273</v>
      </c>
      <c r="N14" s="92">
        <f t="shared" si="19"/>
        <v>0.84</v>
      </c>
      <c r="O14" s="59">
        <v>1</v>
      </c>
      <c r="P14" s="141">
        <f t="shared" si="20"/>
        <v>325</v>
      </c>
      <c r="Q14" s="62">
        <v>325</v>
      </c>
      <c r="R14" s="65">
        <v>273</v>
      </c>
      <c r="S14" s="68">
        <f t="shared" si="21"/>
        <v>0.84</v>
      </c>
      <c r="T14" s="61"/>
      <c r="U14" s="62"/>
      <c r="V14" s="62"/>
      <c r="W14" s="63"/>
      <c r="X14" s="138">
        <f t="shared" si="22"/>
        <v>273</v>
      </c>
      <c r="Y14" s="92">
        <f t="shared" si="23"/>
        <v>0.84</v>
      </c>
      <c r="Z14" s="59">
        <v>1</v>
      </c>
      <c r="AA14" s="196">
        <f t="shared" si="24"/>
        <v>325</v>
      </c>
      <c r="AB14" s="62">
        <v>325</v>
      </c>
      <c r="AC14" s="65">
        <v>273</v>
      </c>
      <c r="AD14" s="68">
        <f t="shared" si="25"/>
        <v>0.84</v>
      </c>
      <c r="AE14" s="61"/>
      <c r="AF14" s="62"/>
      <c r="AG14" s="62"/>
      <c r="AH14" s="63"/>
      <c r="AI14" s="197">
        <f t="shared" si="26"/>
        <v>273</v>
      </c>
      <c r="AJ14" s="69">
        <f t="shared" si="27"/>
        <v>0.84</v>
      </c>
      <c r="AK14" s="56">
        <f t="shared" si="15"/>
        <v>0</v>
      </c>
    </row>
    <row r="15" spans="1:37" x14ac:dyDescent="0.25">
      <c r="A15" s="66">
        <v>2302</v>
      </c>
      <c r="B15" s="70" t="s">
        <v>75</v>
      </c>
      <c r="C15" s="38"/>
      <c r="D15" s="59">
        <v>1</v>
      </c>
      <c r="E15" s="135">
        <f t="shared" si="16"/>
        <v>38</v>
      </c>
      <c r="F15" s="65">
        <v>29</v>
      </c>
      <c r="G15" s="65">
        <v>20</v>
      </c>
      <c r="H15" s="68">
        <f t="shared" si="17"/>
        <v>0.68965517241379315</v>
      </c>
      <c r="I15" s="71">
        <v>1</v>
      </c>
      <c r="J15" s="62">
        <v>9</v>
      </c>
      <c r="K15" s="62">
        <v>7</v>
      </c>
      <c r="L15" s="72">
        <f>K15/J15</f>
        <v>0.77777777777777779</v>
      </c>
      <c r="M15" s="138">
        <f t="shared" si="18"/>
        <v>27</v>
      </c>
      <c r="N15" s="92">
        <f t="shared" si="19"/>
        <v>0.71052631578947367</v>
      </c>
      <c r="O15" s="59">
        <v>1</v>
      </c>
      <c r="P15" s="141">
        <f t="shared" si="20"/>
        <v>38</v>
      </c>
      <c r="Q15" s="62">
        <v>29</v>
      </c>
      <c r="R15" s="65">
        <v>25</v>
      </c>
      <c r="S15" s="68">
        <f t="shared" si="21"/>
        <v>0.86206896551724133</v>
      </c>
      <c r="T15" s="71">
        <v>1</v>
      </c>
      <c r="U15" s="62">
        <v>9</v>
      </c>
      <c r="V15" s="62">
        <v>7</v>
      </c>
      <c r="W15" s="72">
        <f>V15/U15</f>
        <v>0.77777777777777779</v>
      </c>
      <c r="X15" s="138">
        <f t="shared" si="22"/>
        <v>32</v>
      </c>
      <c r="Y15" s="92">
        <f t="shared" si="23"/>
        <v>0.84210526315789469</v>
      </c>
      <c r="Z15" s="59">
        <v>1</v>
      </c>
      <c r="AA15" s="196">
        <f t="shared" si="24"/>
        <v>38</v>
      </c>
      <c r="AB15" s="62">
        <v>29</v>
      </c>
      <c r="AC15" s="65">
        <v>25</v>
      </c>
      <c r="AD15" s="68">
        <f t="shared" si="25"/>
        <v>0.86206896551724133</v>
      </c>
      <c r="AE15" s="71">
        <v>1</v>
      </c>
      <c r="AF15" s="62">
        <v>9</v>
      </c>
      <c r="AG15" s="62">
        <v>7</v>
      </c>
      <c r="AH15" s="72">
        <f>AG15/AF15</f>
        <v>0.77777777777777779</v>
      </c>
      <c r="AI15" s="197">
        <f t="shared" si="26"/>
        <v>32</v>
      </c>
      <c r="AJ15" s="69">
        <f t="shared" si="27"/>
        <v>0.84210526315789469</v>
      </c>
      <c r="AK15" s="56">
        <f t="shared" si="15"/>
        <v>0</v>
      </c>
    </row>
    <row r="16" spans="1:37" x14ac:dyDescent="0.25">
      <c r="A16" s="66">
        <v>2502</v>
      </c>
      <c r="B16" s="70" t="s">
        <v>84</v>
      </c>
      <c r="C16" s="38"/>
      <c r="D16" s="59">
        <v>1</v>
      </c>
      <c r="E16" s="135">
        <f t="shared" si="16"/>
        <v>53</v>
      </c>
      <c r="F16" s="65">
        <v>40</v>
      </c>
      <c r="G16" s="65">
        <v>32</v>
      </c>
      <c r="H16" s="68">
        <f t="shared" si="17"/>
        <v>0.8</v>
      </c>
      <c r="I16" s="71">
        <v>1</v>
      </c>
      <c r="J16" s="62">
        <v>13</v>
      </c>
      <c r="K16" s="62">
        <v>13</v>
      </c>
      <c r="L16" s="72">
        <f>K16/J16</f>
        <v>1</v>
      </c>
      <c r="M16" s="138">
        <f t="shared" si="18"/>
        <v>45</v>
      </c>
      <c r="N16" s="92">
        <f t="shared" si="19"/>
        <v>0.84905660377358494</v>
      </c>
      <c r="O16" s="59">
        <v>1</v>
      </c>
      <c r="P16" s="141">
        <f t="shared" si="20"/>
        <v>53</v>
      </c>
      <c r="Q16" s="62">
        <v>40</v>
      </c>
      <c r="R16" s="65">
        <v>32</v>
      </c>
      <c r="S16" s="68">
        <f t="shared" si="21"/>
        <v>0.8</v>
      </c>
      <c r="T16" s="71">
        <v>1</v>
      </c>
      <c r="U16" s="62">
        <v>13</v>
      </c>
      <c r="V16" s="62">
        <v>13</v>
      </c>
      <c r="W16" s="72">
        <f>V16/U16</f>
        <v>1</v>
      </c>
      <c r="X16" s="138">
        <f t="shared" si="22"/>
        <v>45</v>
      </c>
      <c r="Y16" s="92">
        <f t="shared" si="23"/>
        <v>0.84905660377358494</v>
      </c>
      <c r="Z16" s="59">
        <v>1</v>
      </c>
      <c r="AA16" s="196">
        <f t="shared" si="24"/>
        <v>53</v>
      </c>
      <c r="AB16" s="62">
        <v>40</v>
      </c>
      <c r="AC16" s="65">
        <v>32</v>
      </c>
      <c r="AD16" s="68">
        <f t="shared" si="25"/>
        <v>0.8</v>
      </c>
      <c r="AE16" s="71">
        <v>1</v>
      </c>
      <c r="AF16" s="62">
        <v>13</v>
      </c>
      <c r="AG16" s="62">
        <v>13</v>
      </c>
      <c r="AH16" s="72">
        <f>AG16/AF16</f>
        <v>1</v>
      </c>
      <c r="AI16" s="197">
        <f t="shared" si="26"/>
        <v>45</v>
      </c>
      <c r="AJ16" s="69">
        <f t="shared" si="27"/>
        <v>0.84905660377358494</v>
      </c>
      <c r="AK16" s="56">
        <f t="shared" si="15"/>
        <v>0</v>
      </c>
    </row>
    <row r="17" spans="1:37" x14ac:dyDescent="0.25">
      <c r="A17" s="66">
        <v>802</v>
      </c>
      <c r="B17" s="70" t="s">
        <v>63</v>
      </c>
      <c r="C17" s="38"/>
      <c r="D17" s="59">
        <v>1</v>
      </c>
      <c r="E17" s="135">
        <f t="shared" si="16"/>
        <v>34</v>
      </c>
      <c r="F17" s="65">
        <v>31</v>
      </c>
      <c r="G17" s="65">
        <v>26</v>
      </c>
      <c r="H17" s="68">
        <f t="shared" si="17"/>
        <v>0.83870967741935487</v>
      </c>
      <c r="I17" s="71">
        <v>1</v>
      </c>
      <c r="J17" s="62">
        <v>3</v>
      </c>
      <c r="K17" s="62">
        <v>3</v>
      </c>
      <c r="L17" s="72">
        <f>K17/J17</f>
        <v>1</v>
      </c>
      <c r="M17" s="138">
        <f t="shared" si="18"/>
        <v>29</v>
      </c>
      <c r="N17" s="92">
        <f t="shared" si="19"/>
        <v>0.8529411764705882</v>
      </c>
      <c r="O17" s="59">
        <v>1</v>
      </c>
      <c r="P17" s="141">
        <f t="shared" si="20"/>
        <v>34</v>
      </c>
      <c r="Q17" s="62">
        <v>31</v>
      </c>
      <c r="R17" s="65">
        <v>26</v>
      </c>
      <c r="S17" s="68">
        <f t="shared" si="21"/>
        <v>0.83870967741935487</v>
      </c>
      <c r="T17" s="71">
        <v>1</v>
      </c>
      <c r="U17" s="62">
        <v>3</v>
      </c>
      <c r="V17" s="62">
        <v>3</v>
      </c>
      <c r="W17" s="72">
        <f>V17/U17</f>
        <v>1</v>
      </c>
      <c r="X17" s="138">
        <f t="shared" si="22"/>
        <v>29</v>
      </c>
      <c r="Y17" s="92">
        <f t="shared" si="23"/>
        <v>0.8529411764705882</v>
      </c>
      <c r="Z17" s="59">
        <v>1</v>
      </c>
      <c r="AA17" s="196">
        <f t="shared" si="24"/>
        <v>34</v>
      </c>
      <c r="AB17" s="62">
        <v>31</v>
      </c>
      <c r="AC17" s="65">
        <v>26</v>
      </c>
      <c r="AD17" s="68">
        <f t="shared" si="25"/>
        <v>0.83870967741935487</v>
      </c>
      <c r="AE17" s="71">
        <v>1</v>
      </c>
      <c r="AF17" s="62">
        <v>3</v>
      </c>
      <c r="AG17" s="62">
        <v>3</v>
      </c>
      <c r="AH17" s="72">
        <f>AG17/AF17</f>
        <v>1</v>
      </c>
      <c r="AI17" s="197">
        <f t="shared" si="26"/>
        <v>29</v>
      </c>
      <c r="AJ17" s="69">
        <f t="shared" si="27"/>
        <v>0.8529411764705882</v>
      </c>
      <c r="AK17" s="56">
        <f t="shared" si="15"/>
        <v>0</v>
      </c>
    </row>
    <row r="18" spans="1:37" x14ac:dyDescent="0.25">
      <c r="A18" s="66">
        <v>1902</v>
      </c>
      <c r="B18" s="70" t="s">
        <v>85</v>
      </c>
      <c r="C18" s="38"/>
      <c r="D18" s="59">
        <v>1</v>
      </c>
      <c r="E18" s="135">
        <f t="shared" si="16"/>
        <v>126</v>
      </c>
      <c r="F18" s="65">
        <v>111</v>
      </c>
      <c r="G18" s="65">
        <v>90</v>
      </c>
      <c r="H18" s="68">
        <f t="shared" si="17"/>
        <v>0.81081081081081086</v>
      </c>
      <c r="I18" s="71">
        <v>1</v>
      </c>
      <c r="J18" s="62">
        <v>15</v>
      </c>
      <c r="K18" s="62">
        <v>14</v>
      </c>
      <c r="L18" s="72">
        <f>K18/J18</f>
        <v>0.93333333333333335</v>
      </c>
      <c r="M18" s="138">
        <f t="shared" si="18"/>
        <v>104</v>
      </c>
      <c r="N18" s="92">
        <f t="shared" si="19"/>
        <v>0.82539682539682535</v>
      </c>
      <c r="O18" s="59">
        <v>1</v>
      </c>
      <c r="P18" s="141">
        <f t="shared" si="20"/>
        <v>126</v>
      </c>
      <c r="Q18" s="62">
        <v>111</v>
      </c>
      <c r="R18" s="65">
        <v>94</v>
      </c>
      <c r="S18" s="68">
        <f t="shared" si="21"/>
        <v>0.84684684684684686</v>
      </c>
      <c r="T18" s="71">
        <v>1</v>
      </c>
      <c r="U18" s="62">
        <v>15</v>
      </c>
      <c r="V18" s="62">
        <v>14</v>
      </c>
      <c r="W18" s="72">
        <f>V18/U18</f>
        <v>0.93333333333333335</v>
      </c>
      <c r="X18" s="138">
        <f t="shared" si="22"/>
        <v>108</v>
      </c>
      <c r="Y18" s="92">
        <f t="shared" si="23"/>
        <v>0.8571428571428571</v>
      </c>
      <c r="Z18" s="59">
        <v>1</v>
      </c>
      <c r="AA18" s="196">
        <f t="shared" si="24"/>
        <v>126</v>
      </c>
      <c r="AB18" s="62">
        <v>111</v>
      </c>
      <c r="AC18" s="65">
        <v>94</v>
      </c>
      <c r="AD18" s="68">
        <f t="shared" si="25"/>
        <v>0.84684684684684686</v>
      </c>
      <c r="AE18" s="71">
        <v>1</v>
      </c>
      <c r="AF18" s="62">
        <v>15</v>
      </c>
      <c r="AG18" s="62">
        <v>14</v>
      </c>
      <c r="AH18" s="72">
        <f>AG18/AF18</f>
        <v>0.93333333333333335</v>
      </c>
      <c r="AI18" s="197">
        <f t="shared" si="26"/>
        <v>108</v>
      </c>
      <c r="AJ18" s="69">
        <f t="shared" si="27"/>
        <v>0.8571428571428571</v>
      </c>
      <c r="AK18" s="56">
        <f t="shared" si="15"/>
        <v>0</v>
      </c>
    </row>
    <row r="19" spans="1:37" x14ac:dyDescent="0.25">
      <c r="A19" s="66">
        <v>6004</v>
      </c>
      <c r="B19" s="67" t="s">
        <v>19</v>
      </c>
      <c r="C19" s="38">
        <v>1</v>
      </c>
      <c r="D19" s="59">
        <v>1</v>
      </c>
      <c r="E19" s="135">
        <f t="shared" si="16"/>
        <v>48</v>
      </c>
      <c r="F19" s="65">
        <v>48</v>
      </c>
      <c r="G19" s="65">
        <v>27</v>
      </c>
      <c r="H19" s="68">
        <f t="shared" si="17"/>
        <v>0.5625</v>
      </c>
      <c r="I19" s="61"/>
      <c r="J19" s="62"/>
      <c r="K19" s="62"/>
      <c r="L19" s="63"/>
      <c r="M19" s="138">
        <f t="shared" si="18"/>
        <v>27</v>
      </c>
      <c r="N19" s="92">
        <f t="shared" si="19"/>
        <v>0.5625</v>
      </c>
      <c r="O19" s="59">
        <v>1</v>
      </c>
      <c r="P19" s="141">
        <f t="shared" si="20"/>
        <v>58</v>
      </c>
      <c r="Q19" s="62">
        <v>58</v>
      </c>
      <c r="R19" s="65">
        <v>50</v>
      </c>
      <c r="S19" s="68">
        <f t="shared" si="21"/>
        <v>0.86206896551724133</v>
      </c>
      <c r="T19" s="61"/>
      <c r="U19" s="62"/>
      <c r="V19" s="62"/>
      <c r="W19" s="63"/>
      <c r="X19" s="138">
        <f t="shared" si="22"/>
        <v>50</v>
      </c>
      <c r="Y19" s="92">
        <f t="shared" si="23"/>
        <v>0.86206896551724133</v>
      </c>
      <c r="Z19" s="59">
        <v>1</v>
      </c>
      <c r="AA19" s="196">
        <f t="shared" si="24"/>
        <v>58</v>
      </c>
      <c r="AB19" s="62">
        <v>58</v>
      </c>
      <c r="AC19" s="65">
        <v>55</v>
      </c>
      <c r="AD19" s="68">
        <f t="shared" si="25"/>
        <v>0.94827586206896552</v>
      </c>
      <c r="AE19" s="61"/>
      <c r="AF19" s="62"/>
      <c r="AG19" s="62"/>
      <c r="AH19" s="63"/>
      <c r="AI19" s="197">
        <f t="shared" si="26"/>
        <v>55</v>
      </c>
      <c r="AJ19" s="69">
        <f t="shared" si="27"/>
        <v>0.94827586206896552</v>
      </c>
      <c r="AK19" s="56">
        <f t="shared" si="15"/>
        <v>8.6206896551724199E-2</v>
      </c>
    </row>
    <row r="20" spans="1:37" ht="30" x14ac:dyDescent="0.25">
      <c r="A20" s="66">
        <v>5002</v>
      </c>
      <c r="B20" s="67" t="s">
        <v>58</v>
      </c>
      <c r="C20" s="38"/>
      <c r="D20" s="59">
        <v>1</v>
      </c>
      <c r="E20" s="135">
        <f t="shared" si="16"/>
        <v>356</v>
      </c>
      <c r="F20" s="65">
        <v>356</v>
      </c>
      <c r="G20" s="65">
        <v>293</v>
      </c>
      <c r="H20" s="68">
        <f t="shared" si="17"/>
        <v>0.8230337078651685</v>
      </c>
      <c r="I20" s="61"/>
      <c r="J20" s="62"/>
      <c r="K20" s="62"/>
      <c r="L20" s="63"/>
      <c r="M20" s="138">
        <f t="shared" si="18"/>
        <v>293</v>
      </c>
      <c r="N20" s="92">
        <f t="shared" si="19"/>
        <v>0.8230337078651685</v>
      </c>
      <c r="O20" s="59">
        <v>1</v>
      </c>
      <c r="P20" s="141">
        <f t="shared" si="20"/>
        <v>354</v>
      </c>
      <c r="Q20" s="62">
        <v>354</v>
      </c>
      <c r="R20" s="65">
        <v>307</v>
      </c>
      <c r="S20" s="68">
        <f t="shared" si="21"/>
        <v>0.86723163841807904</v>
      </c>
      <c r="T20" s="61"/>
      <c r="U20" s="62"/>
      <c r="V20" s="62"/>
      <c r="W20" s="63"/>
      <c r="X20" s="138">
        <f t="shared" si="22"/>
        <v>307</v>
      </c>
      <c r="Y20" s="92">
        <f t="shared" si="23"/>
        <v>0.86723163841807904</v>
      </c>
      <c r="Z20" s="59">
        <v>1</v>
      </c>
      <c r="AA20" s="196">
        <f t="shared" si="24"/>
        <v>354</v>
      </c>
      <c r="AB20" s="62">
        <v>354</v>
      </c>
      <c r="AC20" s="65">
        <v>308</v>
      </c>
      <c r="AD20" s="68">
        <f t="shared" si="25"/>
        <v>0.87005649717514122</v>
      </c>
      <c r="AE20" s="61"/>
      <c r="AF20" s="62"/>
      <c r="AG20" s="62"/>
      <c r="AH20" s="63"/>
      <c r="AI20" s="197">
        <f t="shared" si="26"/>
        <v>308</v>
      </c>
      <c r="AJ20" s="69">
        <f t="shared" si="27"/>
        <v>0.87005649717514122</v>
      </c>
      <c r="AK20" s="56">
        <f t="shared" si="15"/>
        <v>2.8248587570621764E-3</v>
      </c>
    </row>
    <row r="21" spans="1:37" x14ac:dyDescent="0.25">
      <c r="A21" s="66">
        <v>3302</v>
      </c>
      <c r="B21" s="70" t="s">
        <v>65</v>
      </c>
      <c r="C21" s="38"/>
      <c r="D21" s="59">
        <v>1</v>
      </c>
      <c r="E21" s="135">
        <f t="shared" si="16"/>
        <v>99</v>
      </c>
      <c r="F21" s="65">
        <v>99</v>
      </c>
      <c r="G21" s="65">
        <v>87</v>
      </c>
      <c r="H21" s="68">
        <f t="shared" si="17"/>
        <v>0.87878787878787878</v>
      </c>
      <c r="I21" s="61"/>
      <c r="J21" s="62"/>
      <c r="K21" s="62"/>
      <c r="L21" s="72"/>
      <c r="M21" s="138">
        <f t="shared" si="18"/>
        <v>87</v>
      </c>
      <c r="N21" s="92">
        <f t="shared" si="19"/>
        <v>0.87878787878787878</v>
      </c>
      <c r="O21" s="59">
        <v>1</v>
      </c>
      <c r="P21" s="141">
        <f t="shared" si="20"/>
        <v>99</v>
      </c>
      <c r="Q21" s="62">
        <v>99</v>
      </c>
      <c r="R21" s="65">
        <v>87</v>
      </c>
      <c r="S21" s="68">
        <f t="shared" si="21"/>
        <v>0.87878787878787878</v>
      </c>
      <c r="T21" s="61"/>
      <c r="U21" s="62"/>
      <c r="V21" s="62"/>
      <c r="W21" s="72"/>
      <c r="X21" s="138">
        <f t="shared" si="22"/>
        <v>87</v>
      </c>
      <c r="Y21" s="92">
        <f t="shared" si="23"/>
        <v>0.87878787878787878</v>
      </c>
      <c r="Z21" s="59">
        <v>1</v>
      </c>
      <c r="AA21" s="196">
        <f t="shared" si="24"/>
        <v>99</v>
      </c>
      <c r="AB21" s="62">
        <v>99</v>
      </c>
      <c r="AC21" s="65">
        <v>87</v>
      </c>
      <c r="AD21" s="68">
        <f t="shared" si="25"/>
        <v>0.87878787878787878</v>
      </c>
      <c r="AE21" s="61"/>
      <c r="AF21" s="62"/>
      <c r="AG21" s="62"/>
      <c r="AH21" s="72"/>
      <c r="AI21" s="197">
        <f t="shared" si="26"/>
        <v>87</v>
      </c>
      <c r="AJ21" s="69">
        <f t="shared" si="27"/>
        <v>0.87878787878787878</v>
      </c>
      <c r="AK21" s="56">
        <f t="shared" si="15"/>
        <v>0</v>
      </c>
    </row>
    <row r="22" spans="1:37" ht="30" x14ac:dyDescent="0.25">
      <c r="A22" s="66">
        <v>6008</v>
      </c>
      <c r="B22" s="67" t="s">
        <v>122</v>
      </c>
      <c r="C22" s="38"/>
      <c r="D22" s="59">
        <v>1</v>
      </c>
      <c r="E22" s="135">
        <f t="shared" si="16"/>
        <v>167</v>
      </c>
      <c r="F22" s="65">
        <v>167</v>
      </c>
      <c r="G22" s="65">
        <v>147</v>
      </c>
      <c r="H22" s="68">
        <f t="shared" si="17"/>
        <v>0.88023952095808389</v>
      </c>
      <c r="I22" s="61"/>
      <c r="J22" s="62"/>
      <c r="K22" s="62"/>
      <c r="L22" s="63"/>
      <c r="M22" s="138">
        <f t="shared" si="18"/>
        <v>147</v>
      </c>
      <c r="N22" s="210">
        <f t="shared" si="19"/>
        <v>0.88023952095808389</v>
      </c>
      <c r="O22" s="59">
        <v>1</v>
      </c>
      <c r="P22" s="141">
        <f t="shared" si="20"/>
        <v>167</v>
      </c>
      <c r="Q22" s="62">
        <v>167</v>
      </c>
      <c r="R22" s="65">
        <v>147</v>
      </c>
      <c r="S22" s="68">
        <f t="shared" si="21"/>
        <v>0.88023952095808389</v>
      </c>
      <c r="T22" s="61"/>
      <c r="U22" s="62"/>
      <c r="V22" s="62"/>
      <c r="W22" s="63"/>
      <c r="X22" s="138">
        <f t="shared" si="22"/>
        <v>147</v>
      </c>
      <c r="Y22" s="92">
        <f t="shared" si="23"/>
        <v>0.88023952095808389</v>
      </c>
      <c r="Z22" s="59">
        <v>1</v>
      </c>
      <c r="AA22" s="196">
        <f t="shared" si="24"/>
        <v>167</v>
      </c>
      <c r="AB22" s="62">
        <v>167</v>
      </c>
      <c r="AC22" s="65">
        <v>147</v>
      </c>
      <c r="AD22" s="68">
        <f t="shared" si="25"/>
        <v>0.88023952095808389</v>
      </c>
      <c r="AE22" s="61"/>
      <c r="AF22" s="62"/>
      <c r="AG22" s="62"/>
      <c r="AH22" s="63"/>
      <c r="AI22" s="197">
        <f t="shared" si="26"/>
        <v>147</v>
      </c>
      <c r="AJ22" s="69">
        <f t="shared" si="27"/>
        <v>0.88023952095808389</v>
      </c>
      <c r="AK22" s="56">
        <f t="shared" si="15"/>
        <v>0</v>
      </c>
    </row>
    <row r="23" spans="1:37" x14ac:dyDescent="0.25">
      <c r="A23" s="66">
        <v>2002</v>
      </c>
      <c r="B23" s="70" t="s">
        <v>61</v>
      </c>
      <c r="C23" s="38"/>
      <c r="D23" s="59">
        <v>1</v>
      </c>
      <c r="E23" s="135">
        <f t="shared" si="16"/>
        <v>136</v>
      </c>
      <c r="F23" s="65">
        <v>122</v>
      </c>
      <c r="G23" s="65">
        <v>107</v>
      </c>
      <c r="H23" s="68">
        <f t="shared" si="17"/>
        <v>0.87704918032786883</v>
      </c>
      <c r="I23" s="71">
        <v>1</v>
      </c>
      <c r="J23" s="62">
        <v>14</v>
      </c>
      <c r="K23" s="62">
        <v>13</v>
      </c>
      <c r="L23" s="72">
        <f>K23/J23</f>
        <v>0.9285714285714286</v>
      </c>
      <c r="M23" s="138">
        <f t="shared" si="18"/>
        <v>120</v>
      </c>
      <c r="N23" s="92">
        <f t="shared" si="19"/>
        <v>0.88235294117647056</v>
      </c>
      <c r="O23" s="59">
        <v>1</v>
      </c>
      <c r="P23" s="141">
        <f t="shared" si="20"/>
        <v>136</v>
      </c>
      <c r="Q23" s="62">
        <v>122</v>
      </c>
      <c r="R23" s="65">
        <v>107</v>
      </c>
      <c r="S23" s="68">
        <f t="shared" si="21"/>
        <v>0.87704918032786883</v>
      </c>
      <c r="T23" s="71">
        <v>1</v>
      </c>
      <c r="U23" s="62">
        <v>14</v>
      </c>
      <c r="V23" s="62">
        <v>13</v>
      </c>
      <c r="W23" s="72">
        <f>V23/U23</f>
        <v>0.9285714285714286</v>
      </c>
      <c r="X23" s="138">
        <f t="shared" si="22"/>
        <v>120</v>
      </c>
      <c r="Y23" s="92">
        <f t="shared" si="23"/>
        <v>0.88235294117647056</v>
      </c>
      <c r="Z23" s="59">
        <v>1</v>
      </c>
      <c r="AA23" s="196">
        <f t="shared" si="24"/>
        <v>136</v>
      </c>
      <c r="AB23" s="62">
        <v>122</v>
      </c>
      <c r="AC23" s="65">
        <v>107</v>
      </c>
      <c r="AD23" s="68">
        <f t="shared" si="25"/>
        <v>0.87704918032786883</v>
      </c>
      <c r="AE23" s="71">
        <v>1</v>
      </c>
      <c r="AF23" s="62">
        <v>14</v>
      </c>
      <c r="AG23" s="62">
        <v>13</v>
      </c>
      <c r="AH23" s="72">
        <f>AG23/AF23</f>
        <v>0.9285714285714286</v>
      </c>
      <c r="AI23" s="197">
        <f t="shared" si="26"/>
        <v>120</v>
      </c>
      <c r="AJ23" s="69">
        <f t="shared" si="27"/>
        <v>0.88235294117647056</v>
      </c>
      <c r="AK23" s="56">
        <f t="shared" si="15"/>
        <v>0</v>
      </c>
    </row>
    <row r="24" spans="1:37" ht="30" x14ac:dyDescent="0.25">
      <c r="A24" s="66">
        <v>5017</v>
      </c>
      <c r="B24" s="67" t="s">
        <v>76</v>
      </c>
      <c r="C24" s="38"/>
      <c r="D24" s="59">
        <v>1</v>
      </c>
      <c r="E24" s="135">
        <f t="shared" si="16"/>
        <v>257</v>
      </c>
      <c r="F24" s="65">
        <v>257</v>
      </c>
      <c r="G24" s="65">
        <v>229</v>
      </c>
      <c r="H24" s="68">
        <f t="shared" si="17"/>
        <v>0.8910505836575876</v>
      </c>
      <c r="I24" s="61"/>
      <c r="J24" s="62"/>
      <c r="K24" s="62"/>
      <c r="L24" s="63"/>
      <c r="M24" s="138">
        <f t="shared" si="18"/>
        <v>229</v>
      </c>
      <c r="N24" s="210">
        <f t="shared" si="19"/>
        <v>0.8910505836575876</v>
      </c>
      <c r="O24" s="59">
        <v>1</v>
      </c>
      <c r="P24" s="141">
        <f t="shared" si="20"/>
        <v>257</v>
      </c>
      <c r="Q24" s="62">
        <v>257</v>
      </c>
      <c r="R24" s="65">
        <v>229</v>
      </c>
      <c r="S24" s="68">
        <f t="shared" si="21"/>
        <v>0.8910505836575876</v>
      </c>
      <c r="T24" s="61"/>
      <c r="U24" s="62"/>
      <c r="V24" s="62"/>
      <c r="W24" s="63"/>
      <c r="X24" s="138">
        <f t="shared" si="22"/>
        <v>229</v>
      </c>
      <c r="Y24" s="92">
        <f t="shared" si="23"/>
        <v>0.8910505836575876</v>
      </c>
      <c r="Z24" s="59">
        <v>1</v>
      </c>
      <c r="AA24" s="196">
        <f t="shared" si="24"/>
        <v>257</v>
      </c>
      <c r="AB24" s="62">
        <v>257</v>
      </c>
      <c r="AC24" s="65">
        <v>229</v>
      </c>
      <c r="AD24" s="68">
        <f t="shared" si="25"/>
        <v>0.8910505836575876</v>
      </c>
      <c r="AE24" s="61"/>
      <c r="AF24" s="62"/>
      <c r="AG24" s="62"/>
      <c r="AH24" s="63"/>
      <c r="AI24" s="197">
        <f t="shared" si="26"/>
        <v>229</v>
      </c>
      <c r="AJ24" s="69">
        <f t="shared" si="27"/>
        <v>0.8910505836575876</v>
      </c>
      <c r="AK24" s="56">
        <f t="shared" si="15"/>
        <v>0</v>
      </c>
    </row>
    <row r="25" spans="1:37" ht="30" x14ac:dyDescent="0.25">
      <c r="A25" s="66">
        <v>3102</v>
      </c>
      <c r="B25" s="70" t="s">
        <v>45</v>
      </c>
      <c r="C25" s="38"/>
      <c r="D25" s="59">
        <v>1</v>
      </c>
      <c r="E25" s="135">
        <f t="shared" si="16"/>
        <v>252</v>
      </c>
      <c r="F25" s="65">
        <v>251</v>
      </c>
      <c r="G25" s="65">
        <v>225</v>
      </c>
      <c r="H25" s="60">
        <f t="shared" si="17"/>
        <v>0.89641434262948205</v>
      </c>
      <c r="I25" s="71">
        <v>1</v>
      </c>
      <c r="J25" s="62">
        <v>1</v>
      </c>
      <c r="K25" s="62">
        <v>1</v>
      </c>
      <c r="L25" s="72">
        <f>K25/J25</f>
        <v>1</v>
      </c>
      <c r="M25" s="138">
        <f t="shared" si="18"/>
        <v>226</v>
      </c>
      <c r="N25" s="90">
        <f t="shared" si="19"/>
        <v>0.89682539682539686</v>
      </c>
      <c r="O25" s="59">
        <v>1</v>
      </c>
      <c r="P25" s="141">
        <f t="shared" si="20"/>
        <v>252</v>
      </c>
      <c r="Q25" s="62">
        <v>251</v>
      </c>
      <c r="R25" s="65">
        <v>225</v>
      </c>
      <c r="S25" s="60">
        <f t="shared" si="21"/>
        <v>0.89641434262948205</v>
      </c>
      <c r="T25" s="71">
        <v>1</v>
      </c>
      <c r="U25" s="62">
        <v>1</v>
      </c>
      <c r="V25" s="62">
        <v>1</v>
      </c>
      <c r="W25" s="72">
        <f>V25/U25</f>
        <v>1</v>
      </c>
      <c r="X25" s="138">
        <f t="shared" si="22"/>
        <v>226</v>
      </c>
      <c r="Y25" s="90">
        <f t="shared" si="23"/>
        <v>0.89682539682539686</v>
      </c>
      <c r="Z25" s="59">
        <v>1</v>
      </c>
      <c r="AA25" s="196">
        <f t="shared" si="24"/>
        <v>252</v>
      </c>
      <c r="AB25" s="62">
        <v>251</v>
      </c>
      <c r="AC25" s="65">
        <v>225</v>
      </c>
      <c r="AD25" s="60">
        <f t="shared" si="25"/>
        <v>0.89641434262948205</v>
      </c>
      <c r="AE25" s="71">
        <v>1</v>
      </c>
      <c r="AF25" s="62">
        <v>1</v>
      </c>
      <c r="AG25" s="62">
        <v>1</v>
      </c>
      <c r="AH25" s="72">
        <f>AG25/AF25</f>
        <v>1</v>
      </c>
      <c r="AI25" s="197">
        <f t="shared" si="26"/>
        <v>226</v>
      </c>
      <c r="AJ25" s="64">
        <f t="shared" si="27"/>
        <v>0.89682539682539686</v>
      </c>
      <c r="AK25" s="56">
        <f t="shared" si="15"/>
        <v>0</v>
      </c>
    </row>
    <row r="26" spans="1:37" x14ac:dyDescent="0.25">
      <c r="A26" s="66">
        <v>3421</v>
      </c>
      <c r="B26" s="70" t="s">
        <v>123</v>
      </c>
      <c r="C26" s="38"/>
      <c r="D26" s="59">
        <v>1</v>
      </c>
      <c r="E26" s="135">
        <f t="shared" si="16"/>
        <v>61</v>
      </c>
      <c r="F26" s="65">
        <v>61</v>
      </c>
      <c r="G26" s="65">
        <v>55</v>
      </c>
      <c r="H26" s="60">
        <f t="shared" si="17"/>
        <v>0.90163934426229508</v>
      </c>
      <c r="I26" s="61"/>
      <c r="J26" s="62"/>
      <c r="K26" s="62"/>
      <c r="L26" s="63"/>
      <c r="M26" s="138">
        <f t="shared" si="18"/>
        <v>55</v>
      </c>
      <c r="N26" s="90">
        <f t="shared" si="19"/>
        <v>0.90163934426229508</v>
      </c>
      <c r="O26" s="59">
        <v>1</v>
      </c>
      <c r="P26" s="141">
        <f t="shared" si="20"/>
        <v>61</v>
      </c>
      <c r="Q26" s="62">
        <v>61</v>
      </c>
      <c r="R26" s="65">
        <v>55</v>
      </c>
      <c r="S26" s="60">
        <f t="shared" si="21"/>
        <v>0.90163934426229508</v>
      </c>
      <c r="T26" s="61"/>
      <c r="U26" s="62"/>
      <c r="V26" s="62"/>
      <c r="W26" s="63"/>
      <c r="X26" s="138">
        <f t="shared" si="22"/>
        <v>55</v>
      </c>
      <c r="Y26" s="90">
        <f t="shared" si="23"/>
        <v>0.90163934426229508</v>
      </c>
      <c r="Z26" s="59">
        <v>1</v>
      </c>
      <c r="AA26" s="196">
        <f t="shared" si="24"/>
        <v>61</v>
      </c>
      <c r="AB26" s="62">
        <v>61</v>
      </c>
      <c r="AC26" s="65">
        <v>55</v>
      </c>
      <c r="AD26" s="60">
        <f t="shared" si="25"/>
        <v>0.90163934426229508</v>
      </c>
      <c r="AE26" s="61"/>
      <c r="AF26" s="62"/>
      <c r="AG26" s="62"/>
      <c r="AH26" s="63"/>
      <c r="AI26" s="197">
        <f t="shared" si="26"/>
        <v>55</v>
      </c>
      <c r="AJ26" s="64">
        <f t="shared" si="27"/>
        <v>0.90163934426229508</v>
      </c>
      <c r="AK26" s="56">
        <f t="shared" si="15"/>
        <v>0</v>
      </c>
    </row>
    <row r="27" spans="1:37" ht="30" x14ac:dyDescent="0.25">
      <c r="A27" s="66">
        <v>5705</v>
      </c>
      <c r="B27" s="67" t="s">
        <v>48</v>
      </c>
      <c r="C27" s="38"/>
      <c r="D27" s="59">
        <v>1</v>
      </c>
      <c r="E27" s="135">
        <f t="shared" si="16"/>
        <v>150</v>
      </c>
      <c r="F27" s="65">
        <v>150</v>
      </c>
      <c r="G27" s="65">
        <v>116</v>
      </c>
      <c r="H27" s="68">
        <f t="shared" si="17"/>
        <v>0.77333333333333332</v>
      </c>
      <c r="I27" s="61"/>
      <c r="J27" s="62"/>
      <c r="K27" s="62"/>
      <c r="L27" s="63"/>
      <c r="M27" s="138">
        <f t="shared" si="18"/>
        <v>116</v>
      </c>
      <c r="N27" s="92">
        <f t="shared" si="19"/>
        <v>0.77333333333333332</v>
      </c>
      <c r="O27" s="59">
        <v>1</v>
      </c>
      <c r="P27" s="141">
        <f t="shared" si="20"/>
        <v>150</v>
      </c>
      <c r="Q27" s="62">
        <v>150</v>
      </c>
      <c r="R27" s="65">
        <v>116</v>
      </c>
      <c r="S27" s="68">
        <f t="shared" si="21"/>
        <v>0.77333333333333332</v>
      </c>
      <c r="T27" s="61"/>
      <c r="U27" s="62"/>
      <c r="V27" s="62"/>
      <c r="W27" s="63"/>
      <c r="X27" s="138">
        <f t="shared" si="22"/>
        <v>116</v>
      </c>
      <c r="Y27" s="92">
        <f t="shared" si="23"/>
        <v>0.77333333333333332</v>
      </c>
      <c r="Z27" s="59">
        <v>1</v>
      </c>
      <c r="AA27" s="196">
        <f t="shared" si="24"/>
        <v>150</v>
      </c>
      <c r="AB27" s="62">
        <v>150</v>
      </c>
      <c r="AC27" s="65">
        <v>136</v>
      </c>
      <c r="AD27" s="205">
        <f t="shared" si="25"/>
        <v>0.90666666666666662</v>
      </c>
      <c r="AE27" s="61"/>
      <c r="AF27" s="62"/>
      <c r="AG27" s="62"/>
      <c r="AH27" s="63"/>
      <c r="AI27" s="197">
        <f t="shared" si="26"/>
        <v>136</v>
      </c>
      <c r="AJ27" s="204">
        <f t="shared" si="27"/>
        <v>0.90666666666666662</v>
      </c>
      <c r="AK27" s="56">
        <f t="shared" si="15"/>
        <v>0.1333333333333333</v>
      </c>
    </row>
    <row r="28" spans="1:37" x14ac:dyDescent="0.25">
      <c r="A28" s="66">
        <v>3413</v>
      </c>
      <c r="B28" s="70" t="s">
        <v>124</v>
      </c>
      <c r="C28" s="38"/>
      <c r="D28" s="59">
        <v>1</v>
      </c>
      <c r="E28" s="135">
        <f t="shared" si="16"/>
        <v>11</v>
      </c>
      <c r="F28" s="65">
        <v>11</v>
      </c>
      <c r="G28" s="65">
        <v>10</v>
      </c>
      <c r="H28" s="60">
        <f t="shared" si="17"/>
        <v>0.90909090909090906</v>
      </c>
      <c r="I28" s="61"/>
      <c r="J28" s="62"/>
      <c r="K28" s="62"/>
      <c r="L28" s="63"/>
      <c r="M28" s="138">
        <f t="shared" si="18"/>
        <v>10</v>
      </c>
      <c r="N28" s="90">
        <f t="shared" si="19"/>
        <v>0.90909090909090906</v>
      </c>
      <c r="O28" s="59">
        <v>1</v>
      </c>
      <c r="P28" s="141">
        <f t="shared" si="20"/>
        <v>11</v>
      </c>
      <c r="Q28" s="62">
        <v>11</v>
      </c>
      <c r="R28" s="65">
        <v>10</v>
      </c>
      <c r="S28" s="60">
        <f t="shared" si="21"/>
        <v>0.90909090909090906</v>
      </c>
      <c r="T28" s="61"/>
      <c r="U28" s="62"/>
      <c r="V28" s="62"/>
      <c r="W28" s="63"/>
      <c r="X28" s="138">
        <f t="shared" si="22"/>
        <v>10</v>
      </c>
      <c r="Y28" s="90">
        <f t="shared" si="23"/>
        <v>0.90909090909090906</v>
      </c>
      <c r="Z28" s="59">
        <v>1</v>
      </c>
      <c r="AA28" s="196">
        <f t="shared" si="24"/>
        <v>11</v>
      </c>
      <c r="AB28" s="62">
        <v>11</v>
      </c>
      <c r="AC28" s="65">
        <v>10</v>
      </c>
      <c r="AD28" s="60">
        <f t="shared" si="25"/>
        <v>0.90909090909090906</v>
      </c>
      <c r="AE28" s="61"/>
      <c r="AF28" s="62"/>
      <c r="AG28" s="62"/>
      <c r="AH28" s="63"/>
      <c r="AI28" s="197">
        <f t="shared" si="26"/>
        <v>10</v>
      </c>
      <c r="AJ28" s="64">
        <f t="shared" si="27"/>
        <v>0.90909090909090906</v>
      </c>
      <c r="AK28" s="56">
        <f t="shared" si="15"/>
        <v>0</v>
      </c>
    </row>
    <row r="29" spans="1:37" ht="30" x14ac:dyDescent="0.25">
      <c r="A29" s="66">
        <v>5018</v>
      </c>
      <c r="B29" s="67" t="s">
        <v>90</v>
      </c>
      <c r="C29" s="38"/>
      <c r="D29" s="59">
        <v>1</v>
      </c>
      <c r="E29" s="135">
        <f t="shared" si="16"/>
        <v>44</v>
      </c>
      <c r="F29" s="65">
        <v>44</v>
      </c>
      <c r="G29" s="65">
        <v>40</v>
      </c>
      <c r="H29" s="60">
        <f t="shared" si="17"/>
        <v>0.90909090909090906</v>
      </c>
      <c r="I29" s="61"/>
      <c r="J29" s="62"/>
      <c r="K29" s="62"/>
      <c r="L29" s="63"/>
      <c r="M29" s="138">
        <f t="shared" si="18"/>
        <v>40</v>
      </c>
      <c r="N29" s="90">
        <f t="shared" si="19"/>
        <v>0.90909090909090906</v>
      </c>
      <c r="O29" s="59">
        <v>1</v>
      </c>
      <c r="P29" s="141">
        <f t="shared" si="20"/>
        <v>44</v>
      </c>
      <c r="Q29" s="62">
        <v>44</v>
      </c>
      <c r="R29" s="65">
        <v>40</v>
      </c>
      <c r="S29" s="60">
        <f t="shared" si="21"/>
        <v>0.90909090909090906</v>
      </c>
      <c r="T29" s="61"/>
      <c r="U29" s="62"/>
      <c r="V29" s="62"/>
      <c r="W29" s="63"/>
      <c r="X29" s="138">
        <f t="shared" si="22"/>
        <v>40</v>
      </c>
      <c r="Y29" s="90">
        <f t="shared" si="23"/>
        <v>0.90909090909090906</v>
      </c>
      <c r="Z29" s="59">
        <v>1</v>
      </c>
      <c r="AA29" s="196">
        <f t="shared" si="24"/>
        <v>44</v>
      </c>
      <c r="AB29" s="62">
        <v>44</v>
      </c>
      <c r="AC29" s="65">
        <v>40</v>
      </c>
      <c r="AD29" s="60">
        <f t="shared" si="25"/>
        <v>0.90909090909090906</v>
      </c>
      <c r="AE29" s="61"/>
      <c r="AF29" s="62"/>
      <c r="AG29" s="62"/>
      <c r="AH29" s="63"/>
      <c r="AI29" s="197">
        <f t="shared" si="26"/>
        <v>40</v>
      </c>
      <c r="AJ29" s="64">
        <f t="shared" si="27"/>
        <v>0.90909090909090906</v>
      </c>
      <c r="AK29" s="56">
        <f t="shared" si="15"/>
        <v>0</v>
      </c>
    </row>
    <row r="30" spans="1:37" ht="30" x14ac:dyDescent="0.25">
      <c r="A30" s="66">
        <v>5113</v>
      </c>
      <c r="B30" s="67" t="s">
        <v>21</v>
      </c>
      <c r="C30" s="38"/>
      <c r="D30" s="59">
        <v>1</v>
      </c>
      <c r="E30" s="135">
        <f t="shared" si="16"/>
        <v>190</v>
      </c>
      <c r="F30" s="65">
        <v>190</v>
      </c>
      <c r="G30" s="65">
        <v>167</v>
      </c>
      <c r="H30" s="68">
        <f t="shared" si="17"/>
        <v>0.87894736842105259</v>
      </c>
      <c r="I30" s="61"/>
      <c r="J30" s="62"/>
      <c r="K30" s="62"/>
      <c r="L30" s="63"/>
      <c r="M30" s="138">
        <f t="shared" si="18"/>
        <v>167</v>
      </c>
      <c r="N30" s="92">
        <f t="shared" si="19"/>
        <v>0.87894736842105259</v>
      </c>
      <c r="O30" s="59">
        <v>1</v>
      </c>
      <c r="P30" s="141">
        <f t="shared" si="20"/>
        <v>190</v>
      </c>
      <c r="Q30" s="62">
        <v>190</v>
      </c>
      <c r="R30" s="65">
        <v>170</v>
      </c>
      <c r="S30" s="68">
        <f t="shared" si="21"/>
        <v>0.89473684210526316</v>
      </c>
      <c r="T30" s="61"/>
      <c r="U30" s="62"/>
      <c r="V30" s="62"/>
      <c r="W30" s="63"/>
      <c r="X30" s="138">
        <f t="shared" si="22"/>
        <v>170</v>
      </c>
      <c r="Y30" s="92">
        <f t="shared" si="23"/>
        <v>0.89473684210526316</v>
      </c>
      <c r="Z30" s="59">
        <v>1</v>
      </c>
      <c r="AA30" s="196">
        <f t="shared" si="24"/>
        <v>190</v>
      </c>
      <c r="AB30" s="62">
        <v>190</v>
      </c>
      <c r="AC30" s="65">
        <v>174</v>
      </c>
      <c r="AD30" s="207">
        <f t="shared" si="25"/>
        <v>0.91578947368421049</v>
      </c>
      <c r="AE30" s="61"/>
      <c r="AF30" s="62"/>
      <c r="AG30" s="62"/>
      <c r="AH30" s="63"/>
      <c r="AI30" s="197">
        <f t="shared" si="26"/>
        <v>174</v>
      </c>
      <c r="AJ30" s="64">
        <f t="shared" si="27"/>
        <v>0.91578947368421049</v>
      </c>
      <c r="AK30" s="56">
        <f t="shared" si="15"/>
        <v>2.1052631578947323E-2</v>
      </c>
    </row>
    <row r="31" spans="1:37" x14ac:dyDescent="0.25">
      <c r="A31" s="66">
        <v>3002</v>
      </c>
      <c r="B31" s="70" t="s">
        <v>88</v>
      </c>
      <c r="C31" s="38"/>
      <c r="D31" s="59">
        <v>1</v>
      </c>
      <c r="E31" s="135">
        <f t="shared" si="16"/>
        <v>139</v>
      </c>
      <c r="F31" s="65">
        <v>138</v>
      </c>
      <c r="G31" s="65">
        <v>127</v>
      </c>
      <c r="H31" s="60">
        <f t="shared" si="17"/>
        <v>0.92028985507246375</v>
      </c>
      <c r="I31" s="71">
        <v>1</v>
      </c>
      <c r="J31" s="62">
        <v>1</v>
      </c>
      <c r="K31" s="62">
        <v>1</v>
      </c>
      <c r="L31" s="72">
        <f>K31/J31</f>
        <v>1</v>
      </c>
      <c r="M31" s="138">
        <f t="shared" si="18"/>
        <v>128</v>
      </c>
      <c r="N31" s="90">
        <f t="shared" si="19"/>
        <v>0.92086330935251803</v>
      </c>
      <c r="O31" s="59">
        <v>1</v>
      </c>
      <c r="P31" s="141">
        <f t="shared" si="20"/>
        <v>139</v>
      </c>
      <c r="Q31" s="62">
        <v>138</v>
      </c>
      <c r="R31" s="65">
        <v>127</v>
      </c>
      <c r="S31" s="60">
        <f t="shared" si="21"/>
        <v>0.92028985507246375</v>
      </c>
      <c r="T31" s="71">
        <v>1</v>
      </c>
      <c r="U31" s="62">
        <v>1</v>
      </c>
      <c r="V31" s="62">
        <v>1</v>
      </c>
      <c r="W31" s="72">
        <f>V31/U31</f>
        <v>1</v>
      </c>
      <c r="X31" s="138">
        <f t="shared" si="22"/>
        <v>128</v>
      </c>
      <c r="Y31" s="90">
        <f t="shared" si="23"/>
        <v>0.92086330935251803</v>
      </c>
      <c r="Z31" s="59">
        <v>1</v>
      </c>
      <c r="AA31" s="196">
        <f t="shared" si="24"/>
        <v>139</v>
      </c>
      <c r="AB31" s="62">
        <v>138</v>
      </c>
      <c r="AC31" s="65">
        <v>127</v>
      </c>
      <c r="AD31" s="60">
        <f t="shared" si="25"/>
        <v>0.92028985507246375</v>
      </c>
      <c r="AE31" s="71">
        <v>1</v>
      </c>
      <c r="AF31" s="62">
        <v>1</v>
      </c>
      <c r="AG31" s="62">
        <v>1</v>
      </c>
      <c r="AH31" s="72">
        <f>AG31/AF31</f>
        <v>1</v>
      </c>
      <c r="AI31" s="197">
        <f t="shared" si="26"/>
        <v>128</v>
      </c>
      <c r="AJ31" s="64">
        <f t="shared" si="27"/>
        <v>0.92086330935251803</v>
      </c>
      <c r="AK31" s="56">
        <f t="shared" si="15"/>
        <v>0</v>
      </c>
    </row>
    <row r="32" spans="1:37" ht="30" x14ac:dyDescent="0.25">
      <c r="A32" s="66">
        <v>402</v>
      </c>
      <c r="B32" s="70" t="s">
        <v>60</v>
      </c>
      <c r="C32" s="38"/>
      <c r="D32" s="59">
        <v>1</v>
      </c>
      <c r="E32" s="135">
        <f t="shared" si="16"/>
        <v>53</v>
      </c>
      <c r="F32" s="65">
        <v>46</v>
      </c>
      <c r="G32" s="65">
        <v>39</v>
      </c>
      <c r="H32" s="68">
        <f t="shared" si="17"/>
        <v>0.84782608695652173</v>
      </c>
      <c r="I32" s="71">
        <v>1</v>
      </c>
      <c r="J32" s="62">
        <v>7</v>
      </c>
      <c r="K32" s="62">
        <v>7</v>
      </c>
      <c r="L32" s="72">
        <f>K32/J32</f>
        <v>1</v>
      </c>
      <c r="M32" s="138">
        <f t="shared" si="18"/>
        <v>46</v>
      </c>
      <c r="N32" s="92">
        <f t="shared" si="19"/>
        <v>0.86792452830188682</v>
      </c>
      <c r="O32" s="59">
        <v>1</v>
      </c>
      <c r="P32" s="141">
        <f t="shared" si="20"/>
        <v>53</v>
      </c>
      <c r="Q32" s="62">
        <v>46</v>
      </c>
      <c r="R32" s="65">
        <v>42</v>
      </c>
      <c r="S32" s="60">
        <f t="shared" si="21"/>
        <v>0.91304347826086951</v>
      </c>
      <c r="T32" s="71">
        <v>1</v>
      </c>
      <c r="U32" s="62">
        <v>7</v>
      </c>
      <c r="V32" s="62">
        <v>7</v>
      </c>
      <c r="W32" s="72">
        <f>V32/U32</f>
        <v>1</v>
      </c>
      <c r="X32" s="138">
        <f t="shared" si="22"/>
        <v>49</v>
      </c>
      <c r="Y32" s="90">
        <f t="shared" si="23"/>
        <v>0.92452830188679247</v>
      </c>
      <c r="Z32" s="59">
        <v>1</v>
      </c>
      <c r="AA32" s="196">
        <f t="shared" si="24"/>
        <v>53</v>
      </c>
      <c r="AB32" s="62">
        <v>46</v>
      </c>
      <c r="AC32" s="65">
        <v>42</v>
      </c>
      <c r="AD32" s="60">
        <f t="shared" si="25"/>
        <v>0.91304347826086951</v>
      </c>
      <c r="AE32" s="71">
        <v>1</v>
      </c>
      <c r="AF32" s="62">
        <v>7</v>
      </c>
      <c r="AG32" s="62">
        <v>7</v>
      </c>
      <c r="AH32" s="72">
        <f>AG32/AF32</f>
        <v>1</v>
      </c>
      <c r="AI32" s="197">
        <f t="shared" si="26"/>
        <v>49</v>
      </c>
      <c r="AJ32" s="64">
        <f t="shared" si="27"/>
        <v>0.92452830188679247</v>
      </c>
      <c r="AK32" s="56">
        <f t="shared" si="15"/>
        <v>0</v>
      </c>
    </row>
    <row r="33" spans="1:37" ht="30" x14ac:dyDescent="0.25">
      <c r="A33" s="66">
        <v>6013</v>
      </c>
      <c r="B33" s="67" t="s">
        <v>26</v>
      </c>
      <c r="C33" s="38"/>
      <c r="D33" s="59">
        <v>1</v>
      </c>
      <c r="E33" s="135">
        <f t="shared" si="16"/>
        <v>212</v>
      </c>
      <c r="F33" s="65">
        <v>212</v>
      </c>
      <c r="G33" s="65">
        <v>193</v>
      </c>
      <c r="H33" s="60">
        <f t="shared" si="17"/>
        <v>0.910377358490566</v>
      </c>
      <c r="I33" s="61"/>
      <c r="J33" s="62"/>
      <c r="K33" s="62"/>
      <c r="L33" s="63"/>
      <c r="M33" s="138">
        <f t="shared" si="18"/>
        <v>193</v>
      </c>
      <c r="N33" s="90">
        <f t="shared" si="19"/>
        <v>0.910377358490566</v>
      </c>
      <c r="O33" s="59">
        <v>1</v>
      </c>
      <c r="P33" s="141">
        <f t="shared" si="20"/>
        <v>212</v>
      </c>
      <c r="Q33" s="62">
        <v>212</v>
      </c>
      <c r="R33" s="65">
        <v>193</v>
      </c>
      <c r="S33" s="60">
        <f t="shared" si="21"/>
        <v>0.910377358490566</v>
      </c>
      <c r="T33" s="61"/>
      <c r="U33" s="62"/>
      <c r="V33" s="62"/>
      <c r="W33" s="63"/>
      <c r="X33" s="138">
        <f t="shared" si="22"/>
        <v>193</v>
      </c>
      <c r="Y33" s="90">
        <f t="shared" si="23"/>
        <v>0.910377358490566</v>
      </c>
      <c r="Z33" s="59">
        <v>1</v>
      </c>
      <c r="AA33" s="196">
        <f t="shared" si="24"/>
        <v>212</v>
      </c>
      <c r="AB33" s="62">
        <v>212</v>
      </c>
      <c r="AC33" s="65">
        <v>196</v>
      </c>
      <c r="AD33" s="60">
        <f t="shared" si="25"/>
        <v>0.92452830188679247</v>
      </c>
      <c r="AE33" s="61"/>
      <c r="AF33" s="62"/>
      <c r="AG33" s="62"/>
      <c r="AH33" s="63"/>
      <c r="AI33" s="197">
        <f t="shared" si="26"/>
        <v>196</v>
      </c>
      <c r="AJ33" s="64">
        <f t="shared" si="27"/>
        <v>0.92452830188679247</v>
      </c>
      <c r="AK33" s="56">
        <f t="shared" si="15"/>
        <v>1.4150943396226467E-2</v>
      </c>
    </row>
    <row r="34" spans="1:37" x14ac:dyDescent="0.25">
      <c r="A34" s="66">
        <v>4003</v>
      </c>
      <c r="B34" s="67" t="s">
        <v>125</v>
      </c>
      <c r="C34" s="38"/>
      <c r="D34" s="59">
        <v>1</v>
      </c>
      <c r="E34" s="135">
        <f t="shared" si="16"/>
        <v>55</v>
      </c>
      <c r="F34" s="65">
        <v>55</v>
      </c>
      <c r="G34" s="65">
        <v>47</v>
      </c>
      <c r="H34" s="68">
        <f t="shared" si="17"/>
        <v>0.8545454545454545</v>
      </c>
      <c r="I34" s="73"/>
      <c r="J34" s="62"/>
      <c r="K34" s="62"/>
      <c r="L34" s="63"/>
      <c r="M34" s="138">
        <f t="shared" si="18"/>
        <v>47</v>
      </c>
      <c r="N34" s="92">
        <f t="shared" si="19"/>
        <v>0.8545454545454545</v>
      </c>
      <c r="O34" s="59">
        <v>1</v>
      </c>
      <c r="P34" s="141">
        <f t="shared" si="20"/>
        <v>55</v>
      </c>
      <c r="Q34" s="62">
        <v>55</v>
      </c>
      <c r="R34" s="65">
        <v>51</v>
      </c>
      <c r="S34" s="60">
        <f t="shared" si="21"/>
        <v>0.92727272727272725</v>
      </c>
      <c r="T34" s="73"/>
      <c r="U34" s="62"/>
      <c r="V34" s="62"/>
      <c r="W34" s="63"/>
      <c r="X34" s="138">
        <f t="shared" si="22"/>
        <v>51</v>
      </c>
      <c r="Y34" s="90">
        <f t="shared" si="23"/>
        <v>0.92727272727272725</v>
      </c>
      <c r="Z34" s="59">
        <v>1</v>
      </c>
      <c r="AA34" s="196">
        <f t="shared" si="24"/>
        <v>55</v>
      </c>
      <c r="AB34" s="62">
        <v>55</v>
      </c>
      <c r="AC34" s="65">
        <v>51</v>
      </c>
      <c r="AD34" s="60">
        <f t="shared" si="25"/>
        <v>0.92727272727272725</v>
      </c>
      <c r="AE34" s="73"/>
      <c r="AF34" s="62"/>
      <c r="AG34" s="62"/>
      <c r="AH34" s="63"/>
      <c r="AI34" s="197">
        <f t="shared" si="26"/>
        <v>51</v>
      </c>
      <c r="AJ34" s="64">
        <f t="shared" si="27"/>
        <v>0.92727272727272725</v>
      </c>
      <c r="AK34" s="56">
        <f t="shared" si="15"/>
        <v>0</v>
      </c>
    </row>
    <row r="35" spans="1:37" ht="30" x14ac:dyDescent="0.25">
      <c r="A35" s="66">
        <v>3114</v>
      </c>
      <c r="B35" s="70" t="s">
        <v>119</v>
      </c>
      <c r="C35" s="38"/>
      <c r="D35" s="59">
        <v>1</v>
      </c>
      <c r="E35" s="135">
        <f t="shared" si="16"/>
        <v>13</v>
      </c>
      <c r="F35" s="65">
        <v>13</v>
      </c>
      <c r="G35" s="65">
        <v>11</v>
      </c>
      <c r="H35" s="68">
        <f t="shared" si="17"/>
        <v>0.84615384615384615</v>
      </c>
      <c r="I35" s="74"/>
      <c r="J35" s="62"/>
      <c r="K35" s="62"/>
      <c r="L35" s="72"/>
      <c r="M35" s="138">
        <f t="shared" si="18"/>
        <v>11</v>
      </c>
      <c r="N35" s="92">
        <f t="shared" si="19"/>
        <v>0.84615384615384615</v>
      </c>
      <c r="O35" s="59">
        <v>1</v>
      </c>
      <c r="P35" s="141">
        <f t="shared" si="20"/>
        <v>13</v>
      </c>
      <c r="Q35" s="62">
        <v>13</v>
      </c>
      <c r="R35" s="65">
        <v>11</v>
      </c>
      <c r="S35" s="68">
        <f t="shared" si="21"/>
        <v>0.84615384615384615</v>
      </c>
      <c r="T35" s="74"/>
      <c r="U35" s="62"/>
      <c r="V35" s="62"/>
      <c r="W35" s="72"/>
      <c r="X35" s="138">
        <f t="shared" si="22"/>
        <v>11</v>
      </c>
      <c r="Y35" s="92">
        <f t="shared" si="23"/>
        <v>0.84615384615384615</v>
      </c>
      <c r="Z35" s="59">
        <v>1</v>
      </c>
      <c r="AA35" s="196">
        <f t="shared" si="24"/>
        <v>14</v>
      </c>
      <c r="AB35" s="62">
        <v>14</v>
      </c>
      <c r="AC35" s="65">
        <v>13</v>
      </c>
      <c r="AD35" s="60">
        <f t="shared" si="25"/>
        <v>0.9285714285714286</v>
      </c>
      <c r="AE35" s="74"/>
      <c r="AF35" s="62"/>
      <c r="AG35" s="62"/>
      <c r="AH35" s="72"/>
      <c r="AI35" s="197">
        <f t="shared" si="26"/>
        <v>13</v>
      </c>
      <c r="AJ35" s="64">
        <f t="shared" si="27"/>
        <v>0.9285714285714286</v>
      </c>
      <c r="AK35" s="56">
        <f t="shared" si="15"/>
        <v>8.2417582417582458E-2</v>
      </c>
    </row>
    <row r="36" spans="1:37" x14ac:dyDescent="0.25">
      <c r="A36" s="66">
        <v>202</v>
      </c>
      <c r="B36" s="70" t="s">
        <v>66</v>
      </c>
      <c r="C36" s="38"/>
      <c r="D36" s="59">
        <v>1</v>
      </c>
      <c r="E36" s="135">
        <f t="shared" si="16"/>
        <v>106</v>
      </c>
      <c r="F36" s="65">
        <v>89</v>
      </c>
      <c r="G36" s="65">
        <v>82</v>
      </c>
      <c r="H36" s="75">
        <f t="shared" si="17"/>
        <v>0.9213483146067416</v>
      </c>
      <c r="I36" s="74">
        <v>1</v>
      </c>
      <c r="J36" s="62">
        <v>17</v>
      </c>
      <c r="K36" s="62">
        <v>17</v>
      </c>
      <c r="L36" s="72">
        <f>K36/J36</f>
        <v>1</v>
      </c>
      <c r="M36" s="138">
        <f t="shared" si="18"/>
        <v>99</v>
      </c>
      <c r="N36" s="90">
        <f t="shared" si="19"/>
        <v>0.93396226415094341</v>
      </c>
      <c r="O36" s="59">
        <v>1</v>
      </c>
      <c r="P36" s="141">
        <f t="shared" si="20"/>
        <v>106</v>
      </c>
      <c r="Q36" s="62">
        <v>89</v>
      </c>
      <c r="R36" s="65">
        <v>82</v>
      </c>
      <c r="S36" s="75">
        <f t="shared" si="21"/>
        <v>0.9213483146067416</v>
      </c>
      <c r="T36" s="74">
        <v>1</v>
      </c>
      <c r="U36" s="62">
        <v>17</v>
      </c>
      <c r="V36" s="62">
        <v>17</v>
      </c>
      <c r="W36" s="72">
        <f>V36/U36</f>
        <v>1</v>
      </c>
      <c r="X36" s="138">
        <f t="shared" si="22"/>
        <v>99</v>
      </c>
      <c r="Y36" s="90">
        <f t="shared" si="23"/>
        <v>0.93396226415094341</v>
      </c>
      <c r="Z36" s="59">
        <v>1</v>
      </c>
      <c r="AA36" s="196">
        <f t="shared" si="24"/>
        <v>106</v>
      </c>
      <c r="AB36" s="62">
        <v>89</v>
      </c>
      <c r="AC36" s="65">
        <v>82</v>
      </c>
      <c r="AD36" s="207">
        <f t="shared" si="25"/>
        <v>0.9213483146067416</v>
      </c>
      <c r="AE36" s="74">
        <v>1</v>
      </c>
      <c r="AF36" s="62">
        <v>17</v>
      </c>
      <c r="AG36" s="62">
        <v>17</v>
      </c>
      <c r="AH36" s="72">
        <f>AG36/AF36</f>
        <v>1</v>
      </c>
      <c r="AI36" s="197">
        <f t="shared" si="26"/>
        <v>99</v>
      </c>
      <c r="AJ36" s="64">
        <f t="shared" si="27"/>
        <v>0.93396226415094341</v>
      </c>
      <c r="AK36" s="56">
        <f t="shared" si="15"/>
        <v>0</v>
      </c>
    </row>
    <row r="37" spans="1:37" x14ac:dyDescent="0.25">
      <c r="A37" s="66">
        <v>2702</v>
      </c>
      <c r="B37" s="70" t="s">
        <v>49</v>
      </c>
      <c r="C37" s="38"/>
      <c r="D37" s="59">
        <v>1</v>
      </c>
      <c r="E37" s="135">
        <f t="shared" si="16"/>
        <v>37</v>
      </c>
      <c r="F37" s="65">
        <v>29</v>
      </c>
      <c r="G37" s="65">
        <v>22</v>
      </c>
      <c r="H37" s="68">
        <f t="shared" si="17"/>
        <v>0.75862068965517238</v>
      </c>
      <c r="I37" s="74">
        <v>1</v>
      </c>
      <c r="J37" s="62">
        <v>8</v>
      </c>
      <c r="K37" s="62">
        <v>8</v>
      </c>
      <c r="L37" s="72">
        <f>K37/J37</f>
        <v>1</v>
      </c>
      <c r="M37" s="138">
        <f t="shared" si="18"/>
        <v>30</v>
      </c>
      <c r="N37" s="92">
        <f t="shared" si="19"/>
        <v>0.81081081081081086</v>
      </c>
      <c r="O37" s="59">
        <v>1</v>
      </c>
      <c r="P37" s="141">
        <f t="shared" si="20"/>
        <v>37</v>
      </c>
      <c r="Q37" s="62">
        <v>29</v>
      </c>
      <c r="R37" s="65">
        <v>22</v>
      </c>
      <c r="S37" s="68">
        <f t="shared" si="21"/>
        <v>0.75862068965517238</v>
      </c>
      <c r="T37" s="74">
        <v>1</v>
      </c>
      <c r="U37" s="62">
        <v>8</v>
      </c>
      <c r="V37" s="62">
        <v>8</v>
      </c>
      <c r="W37" s="72">
        <f>V37/U37</f>
        <v>1</v>
      </c>
      <c r="X37" s="138">
        <f t="shared" si="22"/>
        <v>30</v>
      </c>
      <c r="Y37" s="92">
        <f t="shared" si="23"/>
        <v>0.81081081081081086</v>
      </c>
      <c r="Z37" s="59">
        <v>1</v>
      </c>
      <c r="AA37" s="196">
        <f t="shared" si="24"/>
        <v>32</v>
      </c>
      <c r="AB37" s="62">
        <v>24</v>
      </c>
      <c r="AC37" s="65">
        <v>22</v>
      </c>
      <c r="AD37" s="207">
        <f t="shared" si="25"/>
        <v>0.91666666666666663</v>
      </c>
      <c r="AE37" s="74">
        <v>1</v>
      </c>
      <c r="AF37" s="62">
        <v>8</v>
      </c>
      <c r="AG37" s="62">
        <v>8</v>
      </c>
      <c r="AH37" s="72">
        <f>AG37/AF37</f>
        <v>1</v>
      </c>
      <c r="AI37" s="197">
        <f t="shared" si="26"/>
        <v>30</v>
      </c>
      <c r="AJ37" s="206">
        <f t="shared" si="27"/>
        <v>0.9375</v>
      </c>
      <c r="AK37" s="56">
        <f t="shared" ref="AK37:AK68" si="28">AJ37-Y37</f>
        <v>0.12668918918918914</v>
      </c>
    </row>
    <row r="38" spans="1:37" x14ac:dyDescent="0.25">
      <c r="A38" s="66">
        <v>5207</v>
      </c>
      <c r="B38" s="67" t="s">
        <v>83</v>
      </c>
      <c r="C38" s="38"/>
      <c r="D38" s="59">
        <v>1</v>
      </c>
      <c r="E38" s="135">
        <f t="shared" ref="E38:E69" si="29">F38+J38</f>
        <v>221</v>
      </c>
      <c r="F38" s="65">
        <v>221</v>
      </c>
      <c r="G38" s="65">
        <v>208</v>
      </c>
      <c r="H38" s="60">
        <f t="shared" ref="H38:H69" si="30">G38/F38</f>
        <v>0.94117647058823528</v>
      </c>
      <c r="I38" s="73"/>
      <c r="J38" s="62"/>
      <c r="K38" s="62"/>
      <c r="L38" s="63"/>
      <c r="M38" s="138">
        <f t="shared" ref="M38:M69" si="31">K38+G38</f>
        <v>208</v>
      </c>
      <c r="N38" s="90">
        <f t="shared" ref="N38:N69" si="32">(K38+G38)/(J38+F38)</f>
        <v>0.94117647058823528</v>
      </c>
      <c r="O38" s="59">
        <v>1</v>
      </c>
      <c r="P38" s="141">
        <f t="shared" ref="P38:P69" si="33">Q38+U38</f>
        <v>221</v>
      </c>
      <c r="Q38" s="62">
        <v>221</v>
      </c>
      <c r="R38" s="65">
        <v>208</v>
      </c>
      <c r="S38" s="60">
        <f t="shared" ref="S38:S69" si="34">R38/Q38</f>
        <v>0.94117647058823528</v>
      </c>
      <c r="T38" s="73"/>
      <c r="U38" s="62"/>
      <c r="V38" s="62"/>
      <c r="W38" s="63"/>
      <c r="X38" s="138">
        <f t="shared" ref="X38:X69" si="35">V38+R38</f>
        <v>208</v>
      </c>
      <c r="Y38" s="90">
        <f t="shared" ref="Y38:Y69" si="36">(V38+R38)/(U38+Q38)</f>
        <v>0.94117647058823528</v>
      </c>
      <c r="Z38" s="59">
        <v>1</v>
      </c>
      <c r="AA38" s="196">
        <f t="shared" ref="AA38:AA69" si="37">AB38+AF38</f>
        <v>221</v>
      </c>
      <c r="AB38" s="62">
        <v>221</v>
      </c>
      <c r="AC38" s="65">
        <v>208</v>
      </c>
      <c r="AD38" s="60">
        <f t="shared" ref="AD38:AD69" si="38">AC38/AB38</f>
        <v>0.94117647058823528</v>
      </c>
      <c r="AE38" s="73"/>
      <c r="AF38" s="62"/>
      <c r="AG38" s="62"/>
      <c r="AH38" s="63"/>
      <c r="AI38" s="197">
        <f t="shared" ref="AI38:AI69" si="39">AG38+AC38</f>
        <v>208</v>
      </c>
      <c r="AJ38" s="64">
        <f t="shared" ref="AJ38:AJ69" si="40">(AG38+AC38)/(AF38+AB38)</f>
        <v>0.94117647058823528</v>
      </c>
      <c r="AK38" s="56">
        <f t="shared" si="28"/>
        <v>0</v>
      </c>
    </row>
    <row r="39" spans="1:37" ht="30" x14ac:dyDescent="0.25">
      <c r="A39" s="66">
        <v>4018</v>
      </c>
      <c r="B39" s="67" t="s">
        <v>39</v>
      </c>
      <c r="C39" s="38"/>
      <c r="D39" s="59">
        <v>1</v>
      </c>
      <c r="E39" s="135">
        <f t="shared" si="29"/>
        <v>71</v>
      </c>
      <c r="F39" s="65">
        <v>71</v>
      </c>
      <c r="G39" s="65">
        <v>61</v>
      </c>
      <c r="H39" s="68">
        <f t="shared" si="30"/>
        <v>0.85915492957746475</v>
      </c>
      <c r="I39" s="73"/>
      <c r="J39" s="62"/>
      <c r="K39" s="62"/>
      <c r="L39" s="63"/>
      <c r="M39" s="138">
        <f t="shared" si="31"/>
        <v>61</v>
      </c>
      <c r="N39" s="92">
        <f t="shared" si="32"/>
        <v>0.85915492957746475</v>
      </c>
      <c r="O39" s="59">
        <v>1</v>
      </c>
      <c r="P39" s="141">
        <f t="shared" si="33"/>
        <v>71</v>
      </c>
      <c r="Q39" s="62">
        <v>71</v>
      </c>
      <c r="R39" s="65">
        <v>61</v>
      </c>
      <c r="S39" s="68">
        <f t="shared" si="34"/>
        <v>0.85915492957746475</v>
      </c>
      <c r="T39" s="73"/>
      <c r="U39" s="62"/>
      <c r="V39" s="62"/>
      <c r="W39" s="63"/>
      <c r="X39" s="138">
        <f t="shared" si="35"/>
        <v>61</v>
      </c>
      <c r="Y39" s="92">
        <f t="shared" si="36"/>
        <v>0.85915492957746475</v>
      </c>
      <c r="Z39" s="59">
        <v>1</v>
      </c>
      <c r="AA39" s="196">
        <f t="shared" si="37"/>
        <v>71</v>
      </c>
      <c r="AB39" s="62">
        <v>71</v>
      </c>
      <c r="AC39" s="65">
        <v>67</v>
      </c>
      <c r="AD39" s="60">
        <f t="shared" si="38"/>
        <v>0.94366197183098588</v>
      </c>
      <c r="AE39" s="73"/>
      <c r="AF39" s="62"/>
      <c r="AG39" s="62"/>
      <c r="AH39" s="63"/>
      <c r="AI39" s="197">
        <f t="shared" si="39"/>
        <v>67</v>
      </c>
      <c r="AJ39" s="64">
        <f t="shared" si="40"/>
        <v>0.94366197183098588</v>
      </c>
      <c r="AK39" s="56">
        <f t="shared" si="28"/>
        <v>8.4507042253521125E-2</v>
      </c>
    </row>
    <row r="40" spans="1:37" x14ac:dyDescent="0.25">
      <c r="A40" s="66">
        <v>4099</v>
      </c>
      <c r="B40" s="67" t="s">
        <v>47</v>
      </c>
      <c r="C40" s="38"/>
      <c r="D40" s="59">
        <v>1</v>
      </c>
      <c r="E40" s="135">
        <f t="shared" si="29"/>
        <v>127</v>
      </c>
      <c r="F40" s="65">
        <v>127</v>
      </c>
      <c r="G40" s="65">
        <v>120</v>
      </c>
      <c r="H40" s="60">
        <f t="shared" si="30"/>
        <v>0.94488188976377951</v>
      </c>
      <c r="I40" s="73"/>
      <c r="J40" s="62"/>
      <c r="K40" s="62"/>
      <c r="L40" s="63"/>
      <c r="M40" s="138">
        <f t="shared" si="31"/>
        <v>120</v>
      </c>
      <c r="N40" s="90">
        <f t="shared" si="32"/>
        <v>0.94488188976377951</v>
      </c>
      <c r="O40" s="59">
        <v>1</v>
      </c>
      <c r="P40" s="141">
        <f t="shared" si="33"/>
        <v>127</v>
      </c>
      <c r="Q40" s="62">
        <v>127</v>
      </c>
      <c r="R40" s="65">
        <v>120</v>
      </c>
      <c r="S40" s="60">
        <f t="shared" si="34"/>
        <v>0.94488188976377951</v>
      </c>
      <c r="T40" s="73"/>
      <c r="U40" s="62"/>
      <c r="V40" s="62"/>
      <c r="W40" s="63"/>
      <c r="X40" s="138">
        <f t="shared" si="35"/>
        <v>120</v>
      </c>
      <c r="Y40" s="90">
        <f t="shared" si="36"/>
        <v>0.94488188976377951</v>
      </c>
      <c r="Z40" s="59">
        <v>1</v>
      </c>
      <c r="AA40" s="196">
        <f t="shared" si="37"/>
        <v>127</v>
      </c>
      <c r="AB40" s="62">
        <v>127</v>
      </c>
      <c r="AC40" s="65">
        <v>120</v>
      </c>
      <c r="AD40" s="60">
        <f t="shared" si="38"/>
        <v>0.94488188976377951</v>
      </c>
      <c r="AE40" s="73"/>
      <c r="AF40" s="62"/>
      <c r="AG40" s="62"/>
      <c r="AH40" s="63"/>
      <c r="AI40" s="197">
        <f t="shared" si="39"/>
        <v>120</v>
      </c>
      <c r="AJ40" s="64">
        <f t="shared" si="40"/>
        <v>0.94488188976377951</v>
      </c>
      <c r="AK40" s="56">
        <f t="shared" si="28"/>
        <v>0</v>
      </c>
    </row>
    <row r="41" spans="1:37" ht="30" x14ac:dyDescent="0.25">
      <c r="A41" s="66">
        <v>4043</v>
      </c>
      <c r="B41" s="67" t="s">
        <v>32</v>
      </c>
      <c r="C41" s="38"/>
      <c r="D41" s="59">
        <v>1</v>
      </c>
      <c r="E41" s="135">
        <f t="shared" si="29"/>
        <v>436</v>
      </c>
      <c r="F41" s="65">
        <v>436</v>
      </c>
      <c r="G41" s="65">
        <v>398</v>
      </c>
      <c r="H41" s="60">
        <f t="shared" si="30"/>
        <v>0.91284403669724767</v>
      </c>
      <c r="I41" s="73"/>
      <c r="J41" s="62"/>
      <c r="K41" s="62"/>
      <c r="L41" s="63"/>
      <c r="M41" s="138">
        <f t="shared" si="31"/>
        <v>398</v>
      </c>
      <c r="N41" s="90">
        <f t="shared" si="32"/>
        <v>0.91284403669724767</v>
      </c>
      <c r="O41" s="59">
        <v>1</v>
      </c>
      <c r="P41" s="141">
        <f t="shared" si="33"/>
        <v>436</v>
      </c>
      <c r="Q41" s="62">
        <v>436</v>
      </c>
      <c r="R41" s="65">
        <v>398</v>
      </c>
      <c r="S41" s="60">
        <f t="shared" si="34"/>
        <v>0.91284403669724767</v>
      </c>
      <c r="T41" s="73"/>
      <c r="U41" s="62"/>
      <c r="V41" s="62"/>
      <c r="W41" s="63"/>
      <c r="X41" s="138">
        <f t="shared" si="35"/>
        <v>398</v>
      </c>
      <c r="Y41" s="90">
        <f t="shared" si="36"/>
        <v>0.91284403669724767</v>
      </c>
      <c r="Z41" s="59">
        <v>1</v>
      </c>
      <c r="AA41" s="196">
        <f t="shared" si="37"/>
        <v>436</v>
      </c>
      <c r="AB41" s="62">
        <v>436</v>
      </c>
      <c r="AC41" s="65">
        <v>412</v>
      </c>
      <c r="AD41" s="60">
        <f t="shared" si="38"/>
        <v>0.94495412844036697</v>
      </c>
      <c r="AE41" s="73"/>
      <c r="AF41" s="62"/>
      <c r="AG41" s="62"/>
      <c r="AH41" s="63"/>
      <c r="AI41" s="197">
        <f t="shared" si="39"/>
        <v>412</v>
      </c>
      <c r="AJ41" s="64">
        <f t="shared" si="40"/>
        <v>0.94495412844036697</v>
      </c>
      <c r="AK41" s="56">
        <f t="shared" si="28"/>
        <v>3.2110091743119296E-2</v>
      </c>
    </row>
    <row r="42" spans="1:37" ht="30" x14ac:dyDescent="0.25">
      <c r="A42" s="66">
        <v>1702</v>
      </c>
      <c r="B42" s="70" t="s">
        <v>56</v>
      </c>
      <c r="C42" s="38"/>
      <c r="D42" s="59">
        <v>1</v>
      </c>
      <c r="E42" s="135">
        <f t="shared" si="29"/>
        <v>121</v>
      </c>
      <c r="F42" s="65">
        <v>102</v>
      </c>
      <c r="G42" s="65">
        <v>92</v>
      </c>
      <c r="H42" s="60">
        <f t="shared" si="30"/>
        <v>0.90196078431372551</v>
      </c>
      <c r="I42" s="74">
        <v>1</v>
      </c>
      <c r="J42" s="62">
        <v>19</v>
      </c>
      <c r="K42" s="62">
        <v>19</v>
      </c>
      <c r="L42" s="72">
        <f>K42/J42</f>
        <v>1</v>
      </c>
      <c r="M42" s="138">
        <f t="shared" si="31"/>
        <v>111</v>
      </c>
      <c r="N42" s="90">
        <f t="shared" si="32"/>
        <v>0.9173553719008265</v>
      </c>
      <c r="O42" s="59">
        <v>1</v>
      </c>
      <c r="P42" s="141">
        <f t="shared" si="33"/>
        <v>121</v>
      </c>
      <c r="Q42" s="62">
        <v>102</v>
      </c>
      <c r="R42" s="65">
        <v>96</v>
      </c>
      <c r="S42" s="60">
        <f t="shared" si="34"/>
        <v>0.94117647058823528</v>
      </c>
      <c r="T42" s="74">
        <v>1</v>
      </c>
      <c r="U42" s="62">
        <v>19</v>
      </c>
      <c r="V42" s="62">
        <v>19</v>
      </c>
      <c r="W42" s="72">
        <f>V42/U42</f>
        <v>1</v>
      </c>
      <c r="X42" s="138">
        <f t="shared" si="35"/>
        <v>115</v>
      </c>
      <c r="Y42" s="90">
        <f t="shared" si="36"/>
        <v>0.95041322314049592</v>
      </c>
      <c r="Z42" s="59">
        <v>1</v>
      </c>
      <c r="AA42" s="196">
        <f t="shared" si="37"/>
        <v>121</v>
      </c>
      <c r="AB42" s="62">
        <v>102</v>
      </c>
      <c r="AC42" s="65">
        <v>96</v>
      </c>
      <c r="AD42" s="60">
        <f t="shared" si="38"/>
        <v>0.94117647058823528</v>
      </c>
      <c r="AE42" s="74">
        <v>1</v>
      </c>
      <c r="AF42" s="62">
        <v>19</v>
      </c>
      <c r="AG42" s="62">
        <v>19</v>
      </c>
      <c r="AH42" s="72">
        <f>AG42/AF42</f>
        <v>1</v>
      </c>
      <c r="AI42" s="197">
        <f t="shared" si="39"/>
        <v>115</v>
      </c>
      <c r="AJ42" s="64">
        <f t="shared" si="40"/>
        <v>0.95041322314049592</v>
      </c>
      <c r="AK42" s="56">
        <f t="shared" si="28"/>
        <v>0</v>
      </c>
    </row>
    <row r="43" spans="1:37" x14ac:dyDescent="0.25">
      <c r="A43" s="66">
        <v>5202</v>
      </c>
      <c r="B43" s="67" t="s">
        <v>78</v>
      </c>
      <c r="C43" s="38"/>
      <c r="D43" s="59">
        <v>1</v>
      </c>
      <c r="E43" s="135">
        <f t="shared" si="29"/>
        <v>245</v>
      </c>
      <c r="F43" s="65">
        <v>245</v>
      </c>
      <c r="G43" s="65">
        <v>233</v>
      </c>
      <c r="H43" s="60">
        <f t="shared" si="30"/>
        <v>0.95102040816326527</v>
      </c>
      <c r="I43" s="73"/>
      <c r="J43" s="62"/>
      <c r="K43" s="62"/>
      <c r="L43" s="63"/>
      <c r="M43" s="138">
        <f t="shared" si="31"/>
        <v>233</v>
      </c>
      <c r="N43" s="90">
        <f t="shared" si="32"/>
        <v>0.95102040816326527</v>
      </c>
      <c r="O43" s="59">
        <v>1</v>
      </c>
      <c r="P43" s="141">
        <f t="shared" si="33"/>
        <v>245</v>
      </c>
      <c r="Q43" s="62">
        <v>245</v>
      </c>
      <c r="R43" s="65">
        <v>233</v>
      </c>
      <c r="S43" s="60">
        <f t="shared" si="34"/>
        <v>0.95102040816326527</v>
      </c>
      <c r="T43" s="73"/>
      <c r="U43" s="62"/>
      <c r="V43" s="62"/>
      <c r="W43" s="63"/>
      <c r="X43" s="138">
        <f t="shared" si="35"/>
        <v>233</v>
      </c>
      <c r="Y43" s="90">
        <f t="shared" si="36"/>
        <v>0.95102040816326527</v>
      </c>
      <c r="Z43" s="59">
        <v>1</v>
      </c>
      <c r="AA43" s="196">
        <f t="shared" si="37"/>
        <v>245</v>
      </c>
      <c r="AB43" s="62">
        <v>245</v>
      </c>
      <c r="AC43" s="65">
        <v>233</v>
      </c>
      <c r="AD43" s="60">
        <f t="shared" si="38"/>
        <v>0.95102040816326527</v>
      </c>
      <c r="AE43" s="73"/>
      <c r="AF43" s="62"/>
      <c r="AG43" s="62"/>
      <c r="AH43" s="63"/>
      <c r="AI43" s="197">
        <f t="shared" si="39"/>
        <v>233</v>
      </c>
      <c r="AJ43" s="64">
        <f t="shared" si="40"/>
        <v>0.95102040816326527</v>
      </c>
      <c r="AK43" s="56">
        <f t="shared" si="28"/>
        <v>0</v>
      </c>
    </row>
    <row r="44" spans="1:37" ht="30" x14ac:dyDescent="0.25">
      <c r="A44" s="66">
        <v>5702</v>
      </c>
      <c r="B44" s="67" t="s">
        <v>31</v>
      </c>
      <c r="C44" s="38"/>
      <c r="D44" s="59">
        <v>1</v>
      </c>
      <c r="E44" s="135">
        <f t="shared" si="29"/>
        <v>215</v>
      </c>
      <c r="F44" s="65">
        <v>215</v>
      </c>
      <c r="G44" s="65">
        <v>188</v>
      </c>
      <c r="H44" s="68">
        <f t="shared" si="30"/>
        <v>0.87441860465116283</v>
      </c>
      <c r="I44" s="73"/>
      <c r="J44" s="62"/>
      <c r="K44" s="62"/>
      <c r="L44" s="63"/>
      <c r="M44" s="138">
        <f t="shared" si="31"/>
        <v>188</v>
      </c>
      <c r="N44" s="92">
        <f t="shared" si="32"/>
        <v>0.87441860465116283</v>
      </c>
      <c r="O44" s="59">
        <v>1</v>
      </c>
      <c r="P44" s="141">
        <f t="shared" si="33"/>
        <v>215</v>
      </c>
      <c r="Q44" s="62">
        <v>215</v>
      </c>
      <c r="R44" s="65">
        <v>188</v>
      </c>
      <c r="S44" s="68">
        <f t="shared" si="34"/>
        <v>0.87441860465116283</v>
      </c>
      <c r="T44" s="73"/>
      <c r="U44" s="62"/>
      <c r="V44" s="62"/>
      <c r="W44" s="63"/>
      <c r="X44" s="138">
        <f t="shared" si="35"/>
        <v>188</v>
      </c>
      <c r="Y44" s="92">
        <f t="shared" si="36"/>
        <v>0.87441860465116283</v>
      </c>
      <c r="Z44" s="59">
        <v>1</v>
      </c>
      <c r="AA44" s="196">
        <f t="shared" si="37"/>
        <v>216</v>
      </c>
      <c r="AB44" s="62">
        <v>216</v>
      </c>
      <c r="AC44" s="65">
        <v>206</v>
      </c>
      <c r="AD44" s="60">
        <f t="shared" si="38"/>
        <v>0.95370370370370372</v>
      </c>
      <c r="AE44" s="73"/>
      <c r="AF44" s="62"/>
      <c r="AG44" s="62"/>
      <c r="AH44" s="63"/>
      <c r="AI44" s="197">
        <f t="shared" si="39"/>
        <v>206</v>
      </c>
      <c r="AJ44" s="64">
        <f t="shared" si="40"/>
        <v>0.95370370370370372</v>
      </c>
      <c r="AK44" s="56">
        <f t="shared" si="28"/>
        <v>7.9285099052540886E-2</v>
      </c>
    </row>
    <row r="45" spans="1:37" x14ac:dyDescent="0.25">
      <c r="A45" s="66">
        <v>1402</v>
      </c>
      <c r="B45" s="70" t="s">
        <v>42</v>
      </c>
      <c r="C45" s="38"/>
      <c r="D45" s="59">
        <v>1</v>
      </c>
      <c r="E45" s="135">
        <f t="shared" si="29"/>
        <v>47</v>
      </c>
      <c r="F45" s="65">
        <v>33</v>
      </c>
      <c r="G45" s="65">
        <v>30</v>
      </c>
      <c r="H45" s="60">
        <f t="shared" si="30"/>
        <v>0.90909090909090906</v>
      </c>
      <c r="I45" s="74">
        <v>1</v>
      </c>
      <c r="J45" s="62">
        <v>14</v>
      </c>
      <c r="K45" s="62">
        <v>14</v>
      </c>
      <c r="L45" s="72">
        <f>K45/J45</f>
        <v>1</v>
      </c>
      <c r="M45" s="138">
        <f t="shared" si="31"/>
        <v>44</v>
      </c>
      <c r="N45" s="90">
        <f t="shared" si="32"/>
        <v>0.93617021276595747</v>
      </c>
      <c r="O45" s="59">
        <v>1</v>
      </c>
      <c r="P45" s="141">
        <f t="shared" si="33"/>
        <v>47</v>
      </c>
      <c r="Q45" s="62">
        <v>33</v>
      </c>
      <c r="R45" s="65">
        <v>30</v>
      </c>
      <c r="S45" s="60">
        <f t="shared" si="34"/>
        <v>0.90909090909090906</v>
      </c>
      <c r="T45" s="74">
        <v>1</v>
      </c>
      <c r="U45" s="62">
        <v>14</v>
      </c>
      <c r="V45" s="62">
        <v>14</v>
      </c>
      <c r="W45" s="72">
        <f>V45/U45</f>
        <v>1</v>
      </c>
      <c r="X45" s="138">
        <f t="shared" si="35"/>
        <v>44</v>
      </c>
      <c r="Y45" s="90">
        <f t="shared" si="36"/>
        <v>0.93617021276595747</v>
      </c>
      <c r="Z45" s="59">
        <v>1</v>
      </c>
      <c r="AA45" s="196">
        <f t="shared" si="37"/>
        <v>47</v>
      </c>
      <c r="AB45" s="62">
        <v>33</v>
      </c>
      <c r="AC45" s="65">
        <v>31</v>
      </c>
      <c r="AD45" s="60">
        <f t="shared" si="38"/>
        <v>0.93939393939393945</v>
      </c>
      <c r="AE45" s="74">
        <v>1</v>
      </c>
      <c r="AF45" s="62">
        <v>14</v>
      </c>
      <c r="AG45" s="62">
        <v>14</v>
      </c>
      <c r="AH45" s="72">
        <f>AG45/AF45</f>
        <v>1</v>
      </c>
      <c r="AI45" s="197">
        <f t="shared" si="39"/>
        <v>45</v>
      </c>
      <c r="AJ45" s="64">
        <f t="shared" si="40"/>
        <v>0.95744680851063835</v>
      </c>
      <c r="AK45" s="56">
        <f t="shared" si="28"/>
        <v>2.1276595744680882E-2</v>
      </c>
    </row>
    <row r="46" spans="1:37" ht="30" x14ac:dyDescent="0.25">
      <c r="A46" s="66">
        <v>5015</v>
      </c>
      <c r="B46" s="67" t="s">
        <v>22</v>
      </c>
      <c r="C46" s="38"/>
      <c r="D46" s="59">
        <v>1</v>
      </c>
      <c r="E46" s="135">
        <f t="shared" si="29"/>
        <v>52</v>
      </c>
      <c r="F46" s="65">
        <v>52</v>
      </c>
      <c r="G46" s="65">
        <v>50</v>
      </c>
      <c r="H46" s="60">
        <f t="shared" si="30"/>
        <v>0.96153846153846156</v>
      </c>
      <c r="I46" s="73"/>
      <c r="J46" s="62"/>
      <c r="K46" s="62"/>
      <c r="L46" s="63"/>
      <c r="M46" s="138">
        <f t="shared" si="31"/>
        <v>50</v>
      </c>
      <c r="N46" s="90">
        <f t="shared" si="32"/>
        <v>0.96153846153846156</v>
      </c>
      <c r="O46" s="59">
        <v>1</v>
      </c>
      <c r="P46" s="141">
        <f t="shared" si="33"/>
        <v>52</v>
      </c>
      <c r="Q46" s="62">
        <v>52</v>
      </c>
      <c r="R46" s="65">
        <v>50</v>
      </c>
      <c r="S46" s="60">
        <f t="shared" si="34"/>
        <v>0.96153846153846156</v>
      </c>
      <c r="T46" s="73"/>
      <c r="U46" s="62"/>
      <c r="V46" s="62"/>
      <c r="W46" s="63"/>
      <c r="X46" s="138">
        <f t="shared" si="35"/>
        <v>50</v>
      </c>
      <c r="Y46" s="90">
        <f t="shared" si="36"/>
        <v>0.96153846153846156</v>
      </c>
      <c r="Z46" s="59">
        <v>1</v>
      </c>
      <c r="AA46" s="196">
        <f t="shared" si="37"/>
        <v>52</v>
      </c>
      <c r="AB46" s="62">
        <v>52</v>
      </c>
      <c r="AC46" s="65">
        <v>50</v>
      </c>
      <c r="AD46" s="60">
        <f t="shared" si="38"/>
        <v>0.96153846153846156</v>
      </c>
      <c r="AE46" s="73"/>
      <c r="AF46" s="62"/>
      <c r="AG46" s="62"/>
      <c r="AH46" s="63"/>
      <c r="AI46" s="197">
        <f t="shared" si="39"/>
        <v>50</v>
      </c>
      <c r="AJ46" s="64">
        <f t="shared" si="40"/>
        <v>0.96153846153846156</v>
      </c>
      <c r="AK46" s="56">
        <f t="shared" si="28"/>
        <v>0</v>
      </c>
    </row>
    <row r="47" spans="1:37" ht="30" x14ac:dyDescent="0.25">
      <c r="A47" s="66">
        <v>6015</v>
      </c>
      <c r="B47" s="67" t="s">
        <v>17</v>
      </c>
      <c r="C47" s="38"/>
      <c r="D47" s="59">
        <v>1</v>
      </c>
      <c r="E47" s="135">
        <f t="shared" si="29"/>
        <v>85</v>
      </c>
      <c r="F47" s="65">
        <v>85</v>
      </c>
      <c r="G47" s="65">
        <v>80</v>
      </c>
      <c r="H47" s="60">
        <f t="shared" si="30"/>
        <v>0.94117647058823528</v>
      </c>
      <c r="I47" s="73"/>
      <c r="J47" s="62"/>
      <c r="K47" s="62"/>
      <c r="L47" s="63"/>
      <c r="M47" s="138">
        <f t="shared" si="31"/>
        <v>80</v>
      </c>
      <c r="N47" s="90">
        <f t="shared" si="32"/>
        <v>0.94117647058823528</v>
      </c>
      <c r="O47" s="59">
        <v>1</v>
      </c>
      <c r="P47" s="141">
        <f t="shared" si="33"/>
        <v>85</v>
      </c>
      <c r="Q47" s="62">
        <v>85</v>
      </c>
      <c r="R47" s="65">
        <v>80</v>
      </c>
      <c r="S47" s="60">
        <f t="shared" si="34"/>
        <v>0.94117647058823528</v>
      </c>
      <c r="T47" s="73"/>
      <c r="U47" s="62"/>
      <c r="V47" s="62"/>
      <c r="W47" s="63"/>
      <c r="X47" s="138">
        <f t="shared" si="35"/>
        <v>80</v>
      </c>
      <c r="Y47" s="90">
        <f t="shared" si="36"/>
        <v>0.94117647058823528</v>
      </c>
      <c r="Z47" s="59">
        <v>1</v>
      </c>
      <c r="AA47" s="196">
        <f t="shared" si="37"/>
        <v>85</v>
      </c>
      <c r="AB47" s="62">
        <v>85</v>
      </c>
      <c r="AC47" s="65">
        <v>82</v>
      </c>
      <c r="AD47" s="60">
        <f t="shared" si="38"/>
        <v>0.96470588235294119</v>
      </c>
      <c r="AE47" s="73"/>
      <c r="AF47" s="62"/>
      <c r="AG47" s="62"/>
      <c r="AH47" s="63"/>
      <c r="AI47" s="197">
        <f t="shared" si="39"/>
        <v>82</v>
      </c>
      <c r="AJ47" s="64">
        <f t="shared" si="40"/>
        <v>0.96470588235294119</v>
      </c>
      <c r="AK47" s="56">
        <f t="shared" si="28"/>
        <v>2.352941176470591E-2</v>
      </c>
    </row>
    <row r="48" spans="1:37" x14ac:dyDescent="0.25">
      <c r="A48" s="66">
        <v>4004</v>
      </c>
      <c r="B48" s="67" t="s">
        <v>127</v>
      </c>
      <c r="C48" s="38"/>
      <c r="D48" s="59">
        <v>1</v>
      </c>
      <c r="E48" s="135">
        <f t="shared" si="29"/>
        <v>29</v>
      </c>
      <c r="F48" s="65">
        <v>29</v>
      </c>
      <c r="G48" s="65">
        <v>28</v>
      </c>
      <c r="H48" s="60">
        <f t="shared" si="30"/>
        <v>0.96551724137931039</v>
      </c>
      <c r="I48" s="73"/>
      <c r="J48" s="62"/>
      <c r="K48" s="62"/>
      <c r="L48" s="63"/>
      <c r="M48" s="138">
        <f t="shared" si="31"/>
        <v>28</v>
      </c>
      <c r="N48" s="90">
        <f t="shared" si="32"/>
        <v>0.96551724137931039</v>
      </c>
      <c r="O48" s="59">
        <v>1</v>
      </c>
      <c r="P48" s="141">
        <f t="shared" si="33"/>
        <v>29</v>
      </c>
      <c r="Q48" s="62">
        <v>29</v>
      </c>
      <c r="R48" s="65">
        <v>28</v>
      </c>
      <c r="S48" s="60">
        <f t="shared" si="34"/>
        <v>0.96551724137931039</v>
      </c>
      <c r="T48" s="73"/>
      <c r="U48" s="62"/>
      <c r="V48" s="62"/>
      <c r="W48" s="63"/>
      <c r="X48" s="138">
        <f t="shared" si="35"/>
        <v>28</v>
      </c>
      <c r="Y48" s="90">
        <f t="shared" si="36"/>
        <v>0.96551724137931039</v>
      </c>
      <c r="Z48" s="59">
        <v>1</v>
      </c>
      <c r="AA48" s="196">
        <f t="shared" si="37"/>
        <v>29</v>
      </c>
      <c r="AB48" s="62">
        <v>29</v>
      </c>
      <c r="AC48" s="65">
        <v>28</v>
      </c>
      <c r="AD48" s="60">
        <f t="shared" si="38"/>
        <v>0.96551724137931039</v>
      </c>
      <c r="AE48" s="73"/>
      <c r="AF48" s="62"/>
      <c r="AG48" s="62"/>
      <c r="AH48" s="63"/>
      <c r="AI48" s="197">
        <f t="shared" si="39"/>
        <v>28</v>
      </c>
      <c r="AJ48" s="64">
        <f t="shared" si="40"/>
        <v>0.96551724137931039</v>
      </c>
      <c r="AK48" s="56">
        <f t="shared" si="28"/>
        <v>0</v>
      </c>
    </row>
    <row r="49" spans="1:37" x14ac:dyDescent="0.25">
      <c r="A49" s="66">
        <v>4023</v>
      </c>
      <c r="B49" s="67" t="s">
        <v>59</v>
      </c>
      <c r="C49" s="38"/>
      <c r="D49" s="59">
        <v>1</v>
      </c>
      <c r="E49" s="135">
        <f t="shared" si="29"/>
        <v>63</v>
      </c>
      <c r="F49" s="65">
        <v>63</v>
      </c>
      <c r="G49" s="65">
        <v>61</v>
      </c>
      <c r="H49" s="60">
        <f t="shared" si="30"/>
        <v>0.96825396825396826</v>
      </c>
      <c r="I49" s="73"/>
      <c r="J49" s="62"/>
      <c r="K49" s="62"/>
      <c r="L49" s="63"/>
      <c r="M49" s="138">
        <f t="shared" si="31"/>
        <v>61</v>
      </c>
      <c r="N49" s="90">
        <f t="shared" si="32"/>
        <v>0.96825396825396826</v>
      </c>
      <c r="O49" s="59">
        <v>1</v>
      </c>
      <c r="P49" s="141">
        <f t="shared" si="33"/>
        <v>63</v>
      </c>
      <c r="Q49" s="62">
        <v>63</v>
      </c>
      <c r="R49" s="65">
        <v>61</v>
      </c>
      <c r="S49" s="60">
        <f t="shared" si="34"/>
        <v>0.96825396825396826</v>
      </c>
      <c r="T49" s="73"/>
      <c r="U49" s="62"/>
      <c r="V49" s="62"/>
      <c r="W49" s="63"/>
      <c r="X49" s="138">
        <f t="shared" si="35"/>
        <v>61</v>
      </c>
      <c r="Y49" s="90">
        <f t="shared" si="36"/>
        <v>0.96825396825396826</v>
      </c>
      <c r="Z49" s="59">
        <v>1</v>
      </c>
      <c r="AA49" s="196">
        <f t="shared" si="37"/>
        <v>63</v>
      </c>
      <c r="AB49" s="62">
        <v>63</v>
      </c>
      <c r="AC49" s="65">
        <v>61</v>
      </c>
      <c r="AD49" s="60">
        <f t="shared" si="38"/>
        <v>0.96825396825396826</v>
      </c>
      <c r="AE49" s="73"/>
      <c r="AF49" s="62"/>
      <c r="AG49" s="62"/>
      <c r="AH49" s="63"/>
      <c r="AI49" s="197">
        <f t="shared" si="39"/>
        <v>61</v>
      </c>
      <c r="AJ49" s="64">
        <f t="shared" si="40"/>
        <v>0.96825396825396826</v>
      </c>
      <c r="AK49" s="56">
        <f t="shared" si="28"/>
        <v>0</v>
      </c>
    </row>
    <row r="50" spans="1:37" x14ac:dyDescent="0.25">
      <c r="A50" s="66">
        <v>4005</v>
      </c>
      <c r="B50" s="67" t="s">
        <v>25</v>
      </c>
      <c r="C50" s="38"/>
      <c r="D50" s="59">
        <v>1</v>
      </c>
      <c r="E50" s="135">
        <f t="shared" si="29"/>
        <v>34</v>
      </c>
      <c r="F50" s="65">
        <v>34</v>
      </c>
      <c r="G50" s="65">
        <v>33</v>
      </c>
      <c r="H50" s="60">
        <f t="shared" si="30"/>
        <v>0.97058823529411764</v>
      </c>
      <c r="I50" s="73"/>
      <c r="J50" s="62"/>
      <c r="K50" s="62"/>
      <c r="L50" s="63"/>
      <c r="M50" s="138">
        <f t="shared" si="31"/>
        <v>33</v>
      </c>
      <c r="N50" s="90">
        <f t="shared" si="32"/>
        <v>0.97058823529411764</v>
      </c>
      <c r="O50" s="59">
        <v>1</v>
      </c>
      <c r="P50" s="141">
        <f t="shared" si="33"/>
        <v>34</v>
      </c>
      <c r="Q50" s="62">
        <v>34</v>
      </c>
      <c r="R50" s="65">
        <v>33</v>
      </c>
      <c r="S50" s="60">
        <f t="shared" si="34"/>
        <v>0.97058823529411764</v>
      </c>
      <c r="T50" s="73"/>
      <c r="U50" s="62"/>
      <c r="V50" s="62"/>
      <c r="W50" s="63"/>
      <c r="X50" s="138">
        <f t="shared" si="35"/>
        <v>33</v>
      </c>
      <c r="Y50" s="90">
        <f t="shared" si="36"/>
        <v>0.97058823529411764</v>
      </c>
      <c r="Z50" s="59">
        <v>1</v>
      </c>
      <c r="AA50" s="196">
        <f t="shared" si="37"/>
        <v>34</v>
      </c>
      <c r="AB50" s="62">
        <v>34</v>
      </c>
      <c r="AC50" s="65">
        <v>33</v>
      </c>
      <c r="AD50" s="60">
        <f t="shared" si="38"/>
        <v>0.97058823529411764</v>
      </c>
      <c r="AE50" s="73"/>
      <c r="AF50" s="62"/>
      <c r="AG50" s="62"/>
      <c r="AH50" s="63"/>
      <c r="AI50" s="197">
        <f t="shared" si="39"/>
        <v>33</v>
      </c>
      <c r="AJ50" s="64">
        <f t="shared" si="40"/>
        <v>0.97058823529411764</v>
      </c>
      <c r="AK50" s="56">
        <f t="shared" si="28"/>
        <v>0</v>
      </c>
    </row>
    <row r="51" spans="1:37" ht="30" x14ac:dyDescent="0.25">
      <c r="A51" s="66">
        <v>5721</v>
      </c>
      <c r="B51" s="67" t="s">
        <v>33</v>
      </c>
      <c r="C51" s="38"/>
      <c r="D51" s="59">
        <v>1</v>
      </c>
      <c r="E51" s="135">
        <f t="shared" si="29"/>
        <v>210</v>
      </c>
      <c r="F51" s="65">
        <v>210</v>
      </c>
      <c r="G51" s="65">
        <v>195</v>
      </c>
      <c r="H51" s="60">
        <f t="shared" si="30"/>
        <v>0.9285714285714286</v>
      </c>
      <c r="I51" s="73"/>
      <c r="J51" s="62"/>
      <c r="K51" s="62"/>
      <c r="L51" s="63"/>
      <c r="M51" s="138">
        <f t="shared" si="31"/>
        <v>195</v>
      </c>
      <c r="N51" s="90">
        <f t="shared" si="32"/>
        <v>0.9285714285714286</v>
      </c>
      <c r="O51" s="59">
        <v>1</v>
      </c>
      <c r="P51" s="141">
        <f t="shared" si="33"/>
        <v>210</v>
      </c>
      <c r="Q51" s="62">
        <v>210</v>
      </c>
      <c r="R51" s="65">
        <v>200</v>
      </c>
      <c r="S51" s="60">
        <f t="shared" si="34"/>
        <v>0.95238095238095233</v>
      </c>
      <c r="T51" s="73"/>
      <c r="U51" s="62"/>
      <c r="V51" s="62"/>
      <c r="W51" s="63"/>
      <c r="X51" s="138">
        <f t="shared" si="35"/>
        <v>200</v>
      </c>
      <c r="Y51" s="90">
        <f t="shared" si="36"/>
        <v>0.95238095238095233</v>
      </c>
      <c r="Z51" s="59">
        <v>1</v>
      </c>
      <c r="AA51" s="196">
        <f t="shared" si="37"/>
        <v>209</v>
      </c>
      <c r="AB51" s="62">
        <v>209</v>
      </c>
      <c r="AC51" s="65">
        <v>204</v>
      </c>
      <c r="AD51" s="60">
        <f t="shared" si="38"/>
        <v>0.97607655502392343</v>
      </c>
      <c r="AE51" s="73"/>
      <c r="AF51" s="62"/>
      <c r="AG51" s="62"/>
      <c r="AH51" s="63"/>
      <c r="AI51" s="197">
        <f t="shared" si="39"/>
        <v>204</v>
      </c>
      <c r="AJ51" s="64">
        <f t="shared" si="40"/>
        <v>0.97607655502392343</v>
      </c>
      <c r="AK51" s="56">
        <f t="shared" si="28"/>
        <v>2.3695602642971103E-2</v>
      </c>
    </row>
    <row r="52" spans="1:37" ht="30" x14ac:dyDescent="0.25">
      <c r="A52" s="66">
        <v>2202</v>
      </c>
      <c r="B52" s="70" t="s">
        <v>71</v>
      </c>
      <c r="C52" s="38"/>
      <c r="D52" s="59">
        <v>1</v>
      </c>
      <c r="E52" s="135">
        <f t="shared" si="29"/>
        <v>45</v>
      </c>
      <c r="F52" s="65">
        <v>33</v>
      </c>
      <c r="G52" s="65">
        <v>32</v>
      </c>
      <c r="H52" s="75">
        <f t="shared" si="30"/>
        <v>0.96969696969696972</v>
      </c>
      <c r="I52" s="74">
        <v>1</v>
      </c>
      <c r="J52" s="62">
        <v>12</v>
      </c>
      <c r="K52" s="62">
        <v>11</v>
      </c>
      <c r="L52" s="72">
        <f>K52/J52</f>
        <v>0.91666666666666663</v>
      </c>
      <c r="M52" s="138">
        <f t="shared" si="31"/>
        <v>43</v>
      </c>
      <c r="N52" s="193">
        <f t="shared" si="32"/>
        <v>0.9555555555555556</v>
      </c>
      <c r="O52" s="59">
        <v>1</v>
      </c>
      <c r="P52" s="141">
        <f t="shared" si="33"/>
        <v>45</v>
      </c>
      <c r="Q52" s="62">
        <v>33</v>
      </c>
      <c r="R52" s="65">
        <v>32</v>
      </c>
      <c r="S52" s="207">
        <f t="shared" si="34"/>
        <v>0.96969696969696972</v>
      </c>
      <c r="T52" s="74">
        <v>1</v>
      </c>
      <c r="U52" s="62">
        <v>12</v>
      </c>
      <c r="V52" s="62">
        <v>11</v>
      </c>
      <c r="W52" s="72">
        <f>V52/U52</f>
        <v>0.91666666666666663</v>
      </c>
      <c r="X52" s="138">
        <f t="shared" si="35"/>
        <v>43</v>
      </c>
      <c r="Y52" s="208">
        <f t="shared" si="36"/>
        <v>0.9555555555555556</v>
      </c>
      <c r="Z52" s="59">
        <v>1</v>
      </c>
      <c r="AA52" s="196">
        <f t="shared" si="37"/>
        <v>44</v>
      </c>
      <c r="AB52" s="62">
        <v>32</v>
      </c>
      <c r="AC52" s="65">
        <v>32</v>
      </c>
      <c r="AD52" s="207">
        <f t="shared" si="38"/>
        <v>1</v>
      </c>
      <c r="AE52" s="74">
        <v>1</v>
      </c>
      <c r="AF52" s="62">
        <v>12</v>
      </c>
      <c r="AG52" s="62">
        <v>11</v>
      </c>
      <c r="AH52" s="72">
        <f>AG52/AF52</f>
        <v>0.91666666666666663</v>
      </c>
      <c r="AI52" s="197">
        <f t="shared" si="39"/>
        <v>43</v>
      </c>
      <c r="AJ52" s="206">
        <f t="shared" si="40"/>
        <v>0.97727272727272729</v>
      </c>
      <c r="AK52" s="56">
        <f t="shared" si="28"/>
        <v>2.171717171717169E-2</v>
      </c>
    </row>
    <row r="53" spans="1:37" ht="30" x14ac:dyDescent="0.25">
      <c r="A53" s="66">
        <v>6009</v>
      </c>
      <c r="B53" s="67" t="s">
        <v>15</v>
      </c>
      <c r="C53" s="38"/>
      <c r="D53" s="59">
        <v>1</v>
      </c>
      <c r="E53" s="135">
        <f t="shared" si="29"/>
        <v>123</v>
      </c>
      <c r="F53" s="65">
        <v>123</v>
      </c>
      <c r="G53" s="65">
        <v>118</v>
      </c>
      <c r="H53" s="60">
        <f t="shared" si="30"/>
        <v>0.95934959349593496</v>
      </c>
      <c r="I53" s="73"/>
      <c r="J53" s="62"/>
      <c r="K53" s="62"/>
      <c r="L53" s="63"/>
      <c r="M53" s="138">
        <f t="shared" si="31"/>
        <v>118</v>
      </c>
      <c r="N53" s="90">
        <f t="shared" si="32"/>
        <v>0.95934959349593496</v>
      </c>
      <c r="O53" s="59">
        <v>1</v>
      </c>
      <c r="P53" s="141">
        <f t="shared" si="33"/>
        <v>123</v>
      </c>
      <c r="Q53" s="62">
        <v>123</v>
      </c>
      <c r="R53" s="65">
        <v>121</v>
      </c>
      <c r="S53" s="60">
        <f t="shared" si="34"/>
        <v>0.98373983739837401</v>
      </c>
      <c r="T53" s="73"/>
      <c r="U53" s="62"/>
      <c r="V53" s="62"/>
      <c r="W53" s="63"/>
      <c r="X53" s="138">
        <f t="shared" si="35"/>
        <v>121</v>
      </c>
      <c r="Y53" s="90">
        <f t="shared" si="36"/>
        <v>0.98373983739837401</v>
      </c>
      <c r="Z53" s="59">
        <v>1</v>
      </c>
      <c r="AA53" s="196">
        <f t="shared" si="37"/>
        <v>123</v>
      </c>
      <c r="AB53" s="62">
        <v>123</v>
      </c>
      <c r="AC53" s="65">
        <v>121</v>
      </c>
      <c r="AD53" s="60">
        <f t="shared" si="38"/>
        <v>0.98373983739837401</v>
      </c>
      <c r="AE53" s="73"/>
      <c r="AF53" s="62"/>
      <c r="AG53" s="62"/>
      <c r="AH53" s="63"/>
      <c r="AI53" s="197">
        <f t="shared" si="39"/>
        <v>121</v>
      </c>
      <c r="AJ53" s="64">
        <f t="shared" si="40"/>
        <v>0.98373983739837401</v>
      </c>
      <c r="AK53" s="56">
        <f t="shared" si="28"/>
        <v>0</v>
      </c>
    </row>
    <row r="54" spans="1:37" ht="30" x14ac:dyDescent="0.25">
      <c r="A54" s="66">
        <v>4048</v>
      </c>
      <c r="B54" s="67" t="s">
        <v>128</v>
      </c>
      <c r="C54" s="38"/>
      <c r="D54" s="59">
        <v>1</v>
      </c>
      <c r="E54" s="135">
        <f t="shared" si="29"/>
        <v>86</v>
      </c>
      <c r="F54" s="65">
        <v>86</v>
      </c>
      <c r="G54" s="65">
        <v>85</v>
      </c>
      <c r="H54" s="60">
        <f t="shared" si="30"/>
        <v>0.98837209302325579</v>
      </c>
      <c r="I54" s="73"/>
      <c r="J54" s="62"/>
      <c r="K54" s="62"/>
      <c r="L54" s="63"/>
      <c r="M54" s="138">
        <f t="shared" si="31"/>
        <v>85</v>
      </c>
      <c r="N54" s="90">
        <f t="shared" si="32"/>
        <v>0.98837209302325579</v>
      </c>
      <c r="O54" s="59">
        <v>1</v>
      </c>
      <c r="P54" s="141">
        <f t="shared" si="33"/>
        <v>86</v>
      </c>
      <c r="Q54" s="62">
        <v>86</v>
      </c>
      <c r="R54" s="65">
        <v>85</v>
      </c>
      <c r="S54" s="60">
        <f t="shared" si="34"/>
        <v>0.98837209302325579</v>
      </c>
      <c r="T54" s="73"/>
      <c r="U54" s="62"/>
      <c r="V54" s="62"/>
      <c r="W54" s="63"/>
      <c r="X54" s="138">
        <f t="shared" si="35"/>
        <v>85</v>
      </c>
      <c r="Y54" s="90">
        <f t="shared" si="36"/>
        <v>0.98837209302325579</v>
      </c>
      <c r="Z54" s="59">
        <v>1</v>
      </c>
      <c r="AA54" s="196">
        <f t="shared" si="37"/>
        <v>86</v>
      </c>
      <c r="AB54" s="62">
        <v>86</v>
      </c>
      <c r="AC54" s="65">
        <v>85</v>
      </c>
      <c r="AD54" s="60">
        <f t="shared" si="38"/>
        <v>0.98837209302325579</v>
      </c>
      <c r="AE54" s="73"/>
      <c r="AF54" s="62"/>
      <c r="AG54" s="62"/>
      <c r="AH54" s="63"/>
      <c r="AI54" s="197">
        <f t="shared" si="39"/>
        <v>85</v>
      </c>
      <c r="AJ54" s="64">
        <f t="shared" si="40"/>
        <v>0.98837209302325579</v>
      </c>
      <c r="AK54" s="56">
        <f t="shared" si="28"/>
        <v>0</v>
      </c>
    </row>
    <row r="55" spans="1:37" x14ac:dyDescent="0.25">
      <c r="A55" s="66">
        <v>5501</v>
      </c>
      <c r="B55" s="67" t="s">
        <v>28</v>
      </c>
      <c r="C55" s="38"/>
      <c r="D55" s="59">
        <v>1</v>
      </c>
      <c r="E55" s="135">
        <f t="shared" si="29"/>
        <v>188</v>
      </c>
      <c r="F55" s="65">
        <v>188</v>
      </c>
      <c r="G55" s="65">
        <v>185</v>
      </c>
      <c r="H55" s="60">
        <f t="shared" si="30"/>
        <v>0.98404255319148937</v>
      </c>
      <c r="I55" s="73"/>
      <c r="J55" s="62"/>
      <c r="K55" s="62"/>
      <c r="L55" s="63"/>
      <c r="M55" s="138">
        <f t="shared" si="31"/>
        <v>185</v>
      </c>
      <c r="N55" s="90">
        <f t="shared" si="32"/>
        <v>0.98404255319148937</v>
      </c>
      <c r="O55" s="59">
        <v>1</v>
      </c>
      <c r="P55" s="141">
        <f t="shared" si="33"/>
        <v>188</v>
      </c>
      <c r="Q55" s="62">
        <v>188</v>
      </c>
      <c r="R55" s="65">
        <v>186</v>
      </c>
      <c r="S55" s="60">
        <f t="shared" si="34"/>
        <v>0.98936170212765961</v>
      </c>
      <c r="T55" s="73"/>
      <c r="U55" s="62"/>
      <c r="V55" s="62"/>
      <c r="W55" s="63"/>
      <c r="X55" s="138">
        <f t="shared" si="35"/>
        <v>186</v>
      </c>
      <c r="Y55" s="90">
        <f t="shared" si="36"/>
        <v>0.98936170212765961</v>
      </c>
      <c r="Z55" s="59">
        <v>1</v>
      </c>
      <c r="AA55" s="196">
        <f t="shared" si="37"/>
        <v>188</v>
      </c>
      <c r="AB55" s="62">
        <v>188</v>
      </c>
      <c r="AC55" s="65">
        <v>186</v>
      </c>
      <c r="AD55" s="60">
        <f t="shared" si="38"/>
        <v>0.98936170212765961</v>
      </c>
      <c r="AE55" s="73"/>
      <c r="AF55" s="62"/>
      <c r="AG55" s="62"/>
      <c r="AH55" s="63"/>
      <c r="AI55" s="197">
        <f t="shared" si="39"/>
        <v>186</v>
      </c>
      <c r="AJ55" s="64">
        <f t="shared" si="40"/>
        <v>0.98936170212765961</v>
      </c>
      <c r="AK55" s="56">
        <f t="shared" si="28"/>
        <v>0</v>
      </c>
    </row>
    <row r="56" spans="1:37" ht="30" x14ac:dyDescent="0.25">
      <c r="A56" s="66">
        <v>5003</v>
      </c>
      <c r="B56" s="67" t="s">
        <v>44</v>
      </c>
      <c r="C56" s="38"/>
      <c r="D56" s="59">
        <v>1</v>
      </c>
      <c r="E56" s="135">
        <f t="shared" si="29"/>
        <v>239</v>
      </c>
      <c r="F56" s="65">
        <v>239</v>
      </c>
      <c r="G56" s="65">
        <v>227</v>
      </c>
      <c r="H56" s="60">
        <f t="shared" si="30"/>
        <v>0.94979079497907948</v>
      </c>
      <c r="I56" s="73"/>
      <c r="J56" s="62"/>
      <c r="K56" s="62"/>
      <c r="L56" s="63"/>
      <c r="M56" s="138">
        <f t="shared" si="31"/>
        <v>227</v>
      </c>
      <c r="N56" s="90">
        <f t="shared" si="32"/>
        <v>0.94979079497907948</v>
      </c>
      <c r="O56" s="59">
        <v>1</v>
      </c>
      <c r="P56" s="141">
        <f t="shared" si="33"/>
        <v>239</v>
      </c>
      <c r="Q56" s="62">
        <v>239</v>
      </c>
      <c r="R56" s="65">
        <v>233</v>
      </c>
      <c r="S56" s="60">
        <f t="shared" si="34"/>
        <v>0.97489539748953979</v>
      </c>
      <c r="T56" s="73"/>
      <c r="U56" s="62"/>
      <c r="V56" s="62"/>
      <c r="W56" s="63"/>
      <c r="X56" s="138">
        <f t="shared" si="35"/>
        <v>233</v>
      </c>
      <c r="Y56" s="90">
        <f t="shared" si="36"/>
        <v>0.97489539748953979</v>
      </c>
      <c r="Z56" s="59">
        <v>1</v>
      </c>
      <c r="AA56" s="196">
        <f t="shared" si="37"/>
        <v>239</v>
      </c>
      <c r="AB56" s="62">
        <v>239</v>
      </c>
      <c r="AC56" s="65">
        <v>237</v>
      </c>
      <c r="AD56" s="60">
        <f t="shared" si="38"/>
        <v>0.99163179916317989</v>
      </c>
      <c r="AE56" s="73"/>
      <c r="AF56" s="62"/>
      <c r="AG56" s="62"/>
      <c r="AH56" s="63"/>
      <c r="AI56" s="197">
        <f t="shared" si="39"/>
        <v>237</v>
      </c>
      <c r="AJ56" s="64">
        <f t="shared" si="40"/>
        <v>0.99163179916317989</v>
      </c>
      <c r="AK56" s="56">
        <f t="shared" si="28"/>
        <v>1.67364016736401E-2</v>
      </c>
    </row>
    <row r="57" spans="1:37" x14ac:dyDescent="0.25">
      <c r="A57" s="66">
        <v>4098</v>
      </c>
      <c r="B57" s="67" t="s">
        <v>51</v>
      </c>
      <c r="C57" s="38"/>
      <c r="D57" s="59">
        <v>1</v>
      </c>
      <c r="E57" s="135">
        <f t="shared" si="29"/>
        <v>153</v>
      </c>
      <c r="F57" s="65">
        <v>153</v>
      </c>
      <c r="G57" s="65">
        <v>152</v>
      </c>
      <c r="H57" s="60">
        <f t="shared" si="30"/>
        <v>0.99346405228758172</v>
      </c>
      <c r="I57" s="73"/>
      <c r="J57" s="62"/>
      <c r="K57" s="62"/>
      <c r="L57" s="63"/>
      <c r="M57" s="138">
        <f t="shared" si="31"/>
        <v>152</v>
      </c>
      <c r="N57" s="90">
        <f t="shared" si="32"/>
        <v>0.99346405228758172</v>
      </c>
      <c r="O57" s="59">
        <v>1</v>
      </c>
      <c r="P57" s="141">
        <f t="shared" si="33"/>
        <v>153</v>
      </c>
      <c r="Q57" s="62">
        <v>153</v>
      </c>
      <c r="R57" s="65">
        <v>152</v>
      </c>
      <c r="S57" s="60">
        <f t="shared" si="34"/>
        <v>0.99346405228758172</v>
      </c>
      <c r="T57" s="73"/>
      <c r="U57" s="62"/>
      <c r="V57" s="62"/>
      <c r="W57" s="63"/>
      <c r="X57" s="138">
        <f t="shared" si="35"/>
        <v>152</v>
      </c>
      <c r="Y57" s="90">
        <f t="shared" si="36"/>
        <v>0.99346405228758172</v>
      </c>
      <c r="Z57" s="59">
        <v>1</v>
      </c>
      <c r="AA57" s="196">
        <f t="shared" si="37"/>
        <v>153</v>
      </c>
      <c r="AB57" s="62">
        <v>153</v>
      </c>
      <c r="AC57" s="65">
        <v>152</v>
      </c>
      <c r="AD57" s="60">
        <f t="shared" si="38"/>
        <v>0.99346405228758172</v>
      </c>
      <c r="AE57" s="73"/>
      <c r="AF57" s="62"/>
      <c r="AG57" s="62"/>
      <c r="AH57" s="63"/>
      <c r="AI57" s="197">
        <f t="shared" si="39"/>
        <v>152</v>
      </c>
      <c r="AJ57" s="64">
        <f t="shared" si="40"/>
        <v>0.99346405228758172</v>
      </c>
      <c r="AK57" s="56">
        <f t="shared" si="28"/>
        <v>0</v>
      </c>
    </row>
    <row r="58" spans="1:37" ht="30" x14ac:dyDescent="0.25">
      <c r="A58" s="66">
        <v>3409</v>
      </c>
      <c r="B58" s="70" t="s">
        <v>120</v>
      </c>
      <c r="C58" s="38"/>
      <c r="D58" s="59">
        <v>1</v>
      </c>
      <c r="E58" s="135">
        <f t="shared" si="29"/>
        <v>381</v>
      </c>
      <c r="F58" s="65">
        <v>365</v>
      </c>
      <c r="G58" s="65">
        <v>317</v>
      </c>
      <c r="H58" s="68">
        <f t="shared" si="30"/>
        <v>0.86849315068493149</v>
      </c>
      <c r="I58" s="74">
        <v>1</v>
      </c>
      <c r="J58" s="62">
        <v>16</v>
      </c>
      <c r="K58" s="62">
        <v>15</v>
      </c>
      <c r="L58" s="72">
        <f t="shared" ref="L58:L70" si="41">K58/J58</f>
        <v>0.9375</v>
      </c>
      <c r="M58" s="138">
        <f t="shared" si="31"/>
        <v>332</v>
      </c>
      <c r="N58" s="92">
        <f t="shared" si="32"/>
        <v>0.87139107611548561</v>
      </c>
      <c r="O58" s="59">
        <v>1</v>
      </c>
      <c r="P58" s="141">
        <f t="shared" si="33"/>
        <v>381</v>
      </c>
      <c r="Q58" s="62">
        <v>365</v>
      </c>
      <c r="R58" s="65">
        <v>317</v>
      </c>
      <c r="S58" s="68">
        <f t="shared" si="34"/>
        <v>0.86849315068493149</v>
      </c>
      <c r="T58" s="74">
        <v>1</v>
      </c>
      <c r="U58" s="62">
        <v>16</v>
      </c>
      <c r="V58" s="62">
        <v>15</v>
      </c>
      <c r="W58" s="72">
        <f t="shared" ref="W58:W70" si="42">V58/U58</f>
        <v>0.9375</v>
      </c>
      <c r="X58" s="138">
        <f t="shared" si="35"/>
        <v>332</v>
      </c>
      <c r="Y58" s="92">
        <f t="shared" si="36"/>
        <v>0.87139107611548561</v>
      </c>
      <c r="Z58" s="59">
        <v>1</v>
      </c>
      <c r="AA58" s="196">
        <f t="shared" si="37"/>
        <v>381</v>
      </c>
      <c r="AB58" s="62">
        <v>365</v>
      </c>
      <c r="AC58" s="65">
        <v>365</v>
      </c>
      <c r="AD58" s="60">
        <f t="shared" si="38"/>
        <v>1</v>
      </c>
      <c r="AE58" s="74">
        <v>1</v>
      </c>
      <c r="AF58" s="62">
        <v>16</v>
      </c>
      <c r="AG58" s="62">
        <v>15</v>
      </c>
      <c r="AH58" s="72">
        <f t="shared" ref="AH58:AH70" si="43">AG58/AF58</f>
        <v>0.9375</v>
      </c>
      <c r="AI58" s="197">
        <f t="shared" si="39"/>
        <v>380</v>
      </c>
      <c r="AJ58" s="64">
        <f t="shared" si="40"/>
        <v>0.99737532808398954</v>
      </c>
      <c r="AK58" s="56">
        <f t="shared" si="28"/>
        <v>0.12598425196850394</v>
      </c>
    </row>
    <row r="59" spans="1:37" x14ac:dyDescent="0.25">
      <c r="A59" s="66">
        <v>302</v>
      </c>
      <c r="B59" s="70" t="s">
        <v>73</v>
      </c>
      <c r="C59" s="38"/>
      <c r="D59" s="59">
        <v>1</v>
      </c>
      <c r="E59" s="135">
        <f t="shared" si="29"/>
        <v>42</v>
      </c>
      <c r="F59" s="65">
        <v>37</v>
      </c>
      <c r="G59" s="65">
        <v>37</v>
      </c>
      <c r="H59" s="60">
        <f t="shared" si="30"/>
        <v>1</v>
      </c>
      <c r="I59" s="74">
        <v>1</v>
      </c>
      <c r="J59" s="62">
        <v>5</v>
      </c>
      <c r="K59" s="62">
        <v>5</v>
      </c>
      <c r="L59" s="72">
        <f t="shared" si="41"/>
        <v>1</v>
      </c>
      <c r="M59" s="138">
        <f t="shared" si="31"/>
        <v>42</v>
      </c>
      <c r="N59" s="90">
        <f t="shared" si="32"/>
        <v>1</v>
      </c>
      <c r="O59" s="59">
        <v>1</v>
      </c>
      <c r="P59" s="141">
        <f t="shared" si="33"/>
        <v>42</v>
      </c>
      <c r="Q59" s="62">
        <v>37</v>
      </c>
      <c r="R59" s="65">
        <v>37</v>
      </c>
      <c r="S59" s="60">
        <f t="shared" si="34"/>
        <v>1</v>
      </c>
      <c r="T59" s="74">
        <v>1</v>
      </c>
      <c r="U59" s="62">
        <v>5</v>
      </c>
      <c r="V59" s="62">
        <v>5</v>
      </c>
      <c r="W59" s="72">
        <f t="shared" si="42"/>
        <v>1</v>
      </c>
      <c r="X59" s="138">
        <f t="shared" si="35"/>
        <v>42</v>
      </c>
      <c r="Y59" s="90">
        <f t="shared" si="36"/>
        <v>1</v>
      </c>
      <c r="Z59" s="59">
        <v>1</v>
      </c>
      <c r="AA59" s="196">
        <f t="shared" si="37"/>
        <v>42</v>
      </c>
      <c r="AB59" s="62">
        <v>37</v>
      </c>
      <c r="AC59" s="65">
        <v>37</v>
      </c>
      <c r="AD59" s="60">
        <f t="shared" si="38"/>
        <v>1</v>
      </c>
      <c r="AE59" s="74">
        <v>1</v>
      </c>
      <c r="AF59" s="62">
        <v>5</v>
      </c>
      <c r="AG59" s="62">
        <v>5</v>
      </c>
      <c r="AH59" s="72">
        <f t="shared" si="43"/>
        <v>1</v>
      </c>
      <c r="AI59" s="197">
        <f t="shared" si="39"/>
        <v>42</v>
      </c>
      <c r="AJ59" s="64">
        <f t="shared" si="40"/>
        <v>1</v>
      </c>
      <c r="AK59" s="56">
        <f t="shared" si="28"/>
        <v>0</v>
      </c>
    </row>
    <row r="60" spans="1:37" ht="30" x14ac:dyDescent="0.25">
      <c r="A60" s="66">
        <v>502</v>
      </c>
      <c r="B60" s="70" t="s">
        <v>87</v>
      </c>
      <c r="C60" s="38"/>
      <c r="D60" s="59">
        <v>1</v>
      </c>
      <c r="E60" s="135">
        <f t="shared" si="29"/>
        <v>61</v>
      </c>
      <c r="F60" s="65">
        <v>48</v>
      </c>
      <c r="G60" s="65">
        <v>43</v>
      </c>
      <c r="H60" s="60">
        <f t="shared" si="30"/>
        <v>0.89583333333333337</v>
      </c>
      <c r="I60" s="74">
        <v>1</v>
      </c>
      <c r="J60" s="62">
        <v>13</v>
      </c>
      <c r="K60" s="62">
        <v>11</v>
      </c>
      <c r="L60" s="72">
        <f t="shared" si="41"/>
        <v>0.84615384615384615</v>
      </c>
      <c r="M60" s="138">
        <f t="shared" si="31"/>
        <v>54</v>
      </c>
      <c r="N60" s="92">
        <f t="shared" si="32"/>
        <v>0.88524590163934425</v>
      </c>
      <c r="O60" s="59">
        <v>1</v>
      </c>
      <c r="P60" s="141">
        <f t="shared" si="33"/>
        <v>61</v>
      </c>
      <c r="Q60" s="62">
        <v>48</v>
      </c>
      <c r="R60" s="65">
        <v>43</v>
      </c>
      <c r="S60" s="60">
        <f t="shared" si="34"/>
        <v>0.89583333333333337</v>
      </c>
      <c r="T60" s="74">
        <v>1</v>
      </c>
      <c r="U60" s="62">
        <v>13</v>
      </c>
      <c r="V60" s="62">
        <v>11</v>
      </c>
      <c r="W60" s="72">
        <f t="shared" si="42"/>
        <v>0.84615384615384615</v>
      </c>
      <c r="X60" s="138">
        <f t="shared" si="35"/>
        <v>54</v>
      </c>
      <c r="Y60" s="92">
        <f t="shared" si="36"/>
        <v>0.88524590163934425</v>
      </c>
      <c r="Z60" s="59">
        <v>1</v>
      </c>
      <c r="AA60" s="196">
        <f t="shared" si="37"/>
        <v>59</v>
      </c>
      <c r="AB60" s="62">
        <v>46</v>
      </c>
      <c r="AC60" s="65">
        <v>46</v>
      </c>
      <c r="AD60" s="60">
        <f t="shared" si="38"/>
        <v>1</v>
      </c>
      <c r="AE60" s="74">
        <v>1</v>
      </c>
      <c r="AF60" s="62">
        <v>13</v>
      </c>
      <c r="AG60" s="62">
        <v>13</v>
      </c>
      <c r="AH60" s="72">
        <f t="shared" si="43"/>
        <v>1</v>
      </c>
      <c r="AI60" s="197">
        <f t="shared" si="39"/>
        <v>59</v>
      </c>
      <c r="AJ60" s="64">
        <f t="shared" si="40"/>
        <v>1</v>
      </c>
      <c r="AK60" s="56">
        <f t="shared" si="28"/>
        <v>0.11475409836065575</v>
      </c>
    </row>
    <row r="61" spans="1:37" x14ac:dyDescent="0.25">
      <c r="A61" s="66">
        <v>602</v>
      </c>
      <c r="B61" s="70" t="s">
        <v>67</v>
      </c>
      <c r="C61" s="38"/>
      <c r="D61" s="59">
        <v>1</v>
      </c>
      <c r="E61" s="135">
        <f t="shared" si="29"/>
        <v>63</v>
      </c>
      <c r="F61" s="65">
        <v>45</v>
      </c>
      <c r="G61" s="65">
        <v>45</v>
      </c>
      <c r="H61" s="60">
        <f t="shared" si="30"/>
        <v>1</v>
      </c>
      <c r="I61" s="74">
        <v>1</v>
      </c>
      <c r="J61" s="62">
        <v>18</v>
      </c>
      <c r="K61" s="62">
        <v>18</v>
      </c>
      <c r="L61" s="72">
        <f t="shared" si="41"/>
        <v>1</v>
      </c>
      <c r="M61" s="138">
        <f t="shared" si="31"/>
        <v>63</v>
      </c>
      <c r="N61" s="90">
        <f t="shared" si="32"/>
        <v>1</v>
      </c>
      <c r="O61" s="59">
        <v>1</v>
      </c>
      <c r="P61" s="141">
        <f t="shared" si="33"/>
        <v>63</v>
      </c>
      <c r="Q61" s="62">
        <v>45</v>
      </c>
      <c r="R61" s="65">
        <v>45</v>
      </c>
      <c r="S61" s="60">
        <f t="shared" si="34"/>
        <v>1</v>
      </c>
      <c r="T61" s="74">
        <v>1</v>
      </c>
      <c r="U61" s="62">
        <v>18</v>
      </c>
      <c r="V61" s="62">
        <v>18</v>
      </c>
      <c r="W61" s="72">
        <f t="shared" si="42"/>
        <v>1</v>
      </c>
      <c r="X61" s="138">
        <f t="shared" si="35"/>
        <v>63</v>
      </c>
      <c r="Y61" s="90">
        <f t="shared" si="36"/>
        <v>1</v>
      </c>
      <c r="Z61" s="59">
        <v>1</v>
      </c>
      <c r="AA61" s="196">
        <f t="shared" si="37"/>
        <v>63</v>
      </c>
      <c r="AB61" s="62">
        <v>45</v>
      </c>
      <c r="AC61" s="65">
        <v>45</v>
      </c>
      <c r="AD61" s="60">
        <f t="shared" si="38"/>
        <v>1</v>
      </c>
      <c r="AE61" s="74">
        <v>1</v>
      </c>
      <c r="AF61" s="62">
        <v>18</v>
      </c>
      <c r="AG61" s="62">
        <v>18</v>
      </c>
      <c r="AH61" s="72">
        <f t="shared" si="43"/>
        <v>1</v>
      </c>
      <c r="AI61" s="197">
        <f t="shared" si="39"/>
        <v>63</v>
      </c>
      <c r="AJ61" s="64">
        <f t="shared" si="40"/>
        <v>1</v>
      </c>
      <c r="AK61" s="56">
        <f t="shared" si="28"/>
        <v>0</v>
      </c>
    </row>
    <row r="62" spans="1:37" x14ac:dyDescent="0.25">
      <c r="A62" s="66">
        <v>701</v>
      </c>
      <c r="B62" s="70" t="s">
        <v>27</v>
      </c>
      <c r="C62" s="38"/>
      <c r="D62" s="59">
        <v>1</v>
      </c>
      <c r="E62" s="135">
        <f t="shared" si="29"/>
        <v>205</v>
      </c>
      <c r="F62" s="65">
        <v>186</v>
      </c>
      <c r="G62" s="65">
        <v>186</v>
      </c>
      <c r="H62" s="60">
        <f t="shared" si="30"/>
        <v>1</v>
      </c>
      <c r="I62" s="74">
        <v>1</v>
      </c>
      <c r="J62" s="62">
        <v>19</v>
      </c>
      <c r="K62" s="62">
        <v>19</v>
      </c>
      <c r="L62" s="72">
        <f t="shared" si="41"/>
        <v>1</v>
      </c>
      <c r="M62" s="138">
        <f t="shared" si="31"/>
        <v>205</v>
      </c>
      <c r="N62" s="90">
        <f t="shared" si="32"/>
        <v>1</v>
      </c>
      <c r="O62" s="59">
        <v>1</v>
      </c>
      <c r="P62" s="141">
        <f t="shared" si="33"/>
        <v>205</v>
      </c>
      <c r="Q62" s="62">
        <v>186</v>
      </c>
      <c r="R62" s="65">
        <v>186</v>
      </c>
      <c r="S62" s="60">
        <f t="shared" si="34"/>
        <v>1</v>
      </c>
      <c r="T62" s="74">
        <v>1</v>
      </c>
      <c r="U62" s="62">
        <v>19</v>
      </c>
      <c r="V62" s="62">
        <v>19</v>
      </c>
      <c r="W62" s="72">
        <f t="shared" si="42"/>
        <v>1</v>
      </c>
      <c r="X62" s="138">
        <f t="shared" si="35"/>
        <v>205</v>
      </c>
      <c r="Y62" s="90">
        <f t="shared" si="36"/>
        <v>1</v>
      </c>
      <c r="Z62" s="59">
        <v>1</v>
      </c>
      <c r="AA62" s="196">
        <f t="shared" si="37"/>
        <v>205</v>
      </c>
      <c r="AB62" s="62">
        <v>186</v>
      </c>
      <c r="AC62" s="65">
        <v>186</v>
      </c>
      <c r="AD62" s="60">
        <f t="shared" si="38"/>
        <v>1</v>
      </c>
      <c r="AE62" s="74">
        <v>1</v>
      </c>
      <c r="AF62" s="62">
        <v>19</v>
      </c>
      <c r="AG62" s="62">
        <v>19</v>
      </c>
      <c r="AH62" s="72">
        <f t="shared" si="43"/>
        <v>1</v>
      </c>
      <c r="AI62" s="197">
        <f t="shared" si="39"/>
        <v>205</v>
      </c>
      <c r="AJ62" s="64">
        <f t="shared" si="40"/>
        <v>1</v>
      </c>
      <c r="AK62" s="56">
        <f t="shared" si="28"/>
        <v>0</v>
      </c>
    </row>
    <row r="63" spans="1:37" ht="30" x14ac:dyDescent="0.25">
      <c r="A63" s="66">
        <v>902</v>
      </c>
      <c r="B63" s="70" t="s">
        <v>50</v>
      </c>
      <c r="C63" s="38"/>
      <c r="D63" s="59">
        <v>1</v>
      </c>
      <c r="E63" s="135">
        <f t="shared" si="29"/>
        <v>205</v>
      </c>
      <c r="F63" s="65">
        <v>189</v>
      </c>
      <c r="G63" s="65">
        <v>189</v>
      </c>
      <c r="H63" s="60">
        <f t="shared" si="30"/>
        <v>1</v>
      </c>
      <c r="I63" s="74">
        <v>1</v>
      </c>
      <c r="J63" s="62">
        <v>16</v>
      </c>
      <c r="K63" s="62">
        <v>16</v>
      </c>
      <c r="L63" s="72">
        <f t="shared" si="41"/>
        <v>1</v>
      </c>
      <c r="M63" s="138">
        <f t="shared" si="31"/>
        <v>205</v>
      </c>
      <c r="N63" s="90">
        <f t="shared" si="32"/>
        <v>1</v>
      </c>
      <c r="O63" s="59">
        <v>1</v>
      </c>
      <c r="P63" s="141">
        <f t="shared" si="33"/>
        <v>205</v>
      </c>
      <c r="Q63" s="62">
        <v>189</v>
      </c>
      <c r="R63" s="65">
        <v>189</v>
      </c>
      <c r="S63" s="60">
        <f t="shared" si="34"/>
        <v>1</v>
      </c>
      <c r="T63" s="74">
        <v>1</v>
      </c>
      <c r="U63" s="62">
        <v>16</v>
      </c>
      <c r="V63" s="62">
        <v>16</v>
      </c>
      <c r="W63" s="72">
        <f t="shared" si="42"/>
        <v>1</v>
      </c>
      <c r="X63" s="138">
        <f t="shared" si="35"/>
        <v>205</v>
      </c>
      <c r="Y63" s="90">
        <f t="shared" si="36"/>
        <v>1</v>
      </c>
      <c r="Z63" s="59">
        <v>1</v>
      </c>
      <c r="AA63" s="196">
        <f t="shared" si="37"/>
        <v>205</v>
      </c>
      <c r="AB63" s="62">
        <v>189</v>
      </c>
      <c r="AC63" s="65">
        <v>189</v>
      </c>
      <c r="AD63" s="60">
        <f t="shared" si="38"/>
        <v>1</v>
      </c>
      <c r="AE63" s="74">
        <v>1</v>
      </c>
      <c r="AF63" s="62">
        <v>16</v>
      </c>
      <c r="AG63" s="62">
        <v>16</v>
      </c>
      <c r="AH63" s="72">
        <f t="shared" si="43"/>
        <v>1</v>
      </c>
      <c r="AI63" s="197">
        <f t="shared" si="39"/>
        <v>205</v>
      </c>
      <c r="AJ63" s="64">
        <f t="shared" si="40"/>
        <v>1</v>
      </c>
      <c r="AK63" s="56">
        <f t="shared" si="28"/>
        <v>0</v>
      </c>
    </row>
    <row r="64" spans="1:37" x14ac:dyDescent="0.25">
      <c r="A64" s="66">
        <v>1002</v>
      </c>
      <c r="B64" s="70" t="s">
        <v>53</v>
      </c>
      <c r="C64" s="38"/>
      <c r="D64" s="59">
        <v>1</v>
      </c>
      <c r="E64" s="135">
        <f t="shared" si="29"/>
        <v>59</v>
      </c>
      <c r="F64" s="65">
        <v>39</v>
      </c>
      <c r="G64" s="65">
        <v>39</v>
      </c>
      <c r="H64" s="60">
        <f t="shared" si="30"/>
        <v>1</v>
      </c>
      <c r="I64" s="74">
        <v>1</v>
      </c>
      <c r="J64" s="62">
        <v>20</v>
      </c>
      <c r="K64" s="62">
        <v>20</v>
      </c>
      <c r="L64" s="72">
        <f t="shared" si="41"/>
        <v>1</v>
      </c>
      <c r="M64" s="138">
        <f t="shared" si="31"/>
        <v>59</v>
      </c>
      <c r="N64" s="90">
        <f t="shared" si="32"/>
        <v>1</v>
      </c>
      <c r="O64" s="59">
        <v>1</v>
      </c>
      <c r="P64" s="141">
        <f t="shared" si="33"/>
        <v>59</v>
      </c>
      <c r="Q64" s="62">
        <v>39</v>
      </c>
      <c r="R64" s="65">
        <v>39</v>
      </c>
      <c r="S64" s="60">
        <f t="shared" si="34"/>
        <v>1</v>
      </c>
      <c r="T64" s="74">
        <v>1</v>
      </c>
      <c r="U64" s="62">
        <v>20</v>
      </c>
      <c r="V64" s="62">
        <v>20</v>
      </c>
      <c r="W64" s="72">
        <f t="shared" si="42"/>
        <v>1</v>
      </c>
      <c r="X64" s="138">
        <f t="shared" si="35"/>
        <v>59</v>
      </c>
      <c r="Y64" s="90">
        <f t="shared" si="36"/>
        <v>1</v>
      </c>
      <c r="Z64" s="59">
        <v>1</v>
      </c>
      <c r="AA64" s="196">
        <f t="shared" si="37"/>
        <v>59</v>
      </c>
      <c r="AB64" s="62">
        <v>39</v>
      </c>
      <c r="AC64" s="65">
        <v>39</v>
      </c>
      <c r="AD64" s="60">
        <f t="shared" si="38"/>
        <v>1</v>
      </c>
      <c r="AE64" s="74">
        <v>1</v>
      </c>
      <c r="AF64" s="62">
        <v>20</v>
      </c>
      <c r="AG64" s="62">
        <v>20</v>
      </c>
      <c r="AH64" s="72">
        <f t="shared" si="43"/>
        <v>1</v>
      </c>
      <c r="AI64" s="197">
        <f t="shared" si="39"/>
        <v>59</v>
      </c>
      <c r="AJ64" s="64">
        <f t="shared" si="40"/>
        <v>1</v>
      </c>
      <c r="AK64" s="56">
        <f t="shared" si="28"/>
        <v>0</v>
      </c>
    </row>
    <row r="65" spans="1:37" x14ac:dyDescent="0.25">
      <c r="A65" s="66">
        <v>1202</v>
      </c>
      <c r="B65" s="70" t="s">
        <v>55</v>
      </c>
      <c r="C65" s="38"/>
      <c r="D65" s="59">
        <v>1</v>
      </c>
      <c r="E65" s="135">
        <f t="shared" si="29"/>
        <v>140</v>
      </c>
      <c r="F65" s="65">
        <v>126</v>
      </c>
      <c r="G65" s="65">
        <v>123</v>
      </c>
      <c r="H65" s="60">
        <f t="shared" si="30"/>
        <v>0.97619047619047616</v>
      </c>
      <c r="I65" s="74">
        <v>1</v>
      </c>
      <c r="J65" s="62">
        <v>14</v>
      </c>
      <c r="K65" s="62">
        <v>14</v>
      </c>
      <c r="L65" s="72">
        <f t="shared" si="41"/>
        <v>1</v>
      </c>
      <c r="M65" s="138">
        <f t="shared" si="31"/>
        <v>137</v>
      </c>
      <c r="N65" s="90">
        <f t="shared" si="32"/>
        <v>0.97857142857142854</v>
      </c>
      <c r="O65" s="59">
        <v>1</v>
      </c>
      <c r="P65" s="141">
        <f t="shared" si="33"/>
        <v>140</v>
      </c>
      <c r="Q65" s="62">
        <v>126</v>
      </c>
      <c r="R65" s="65">
        <v>123</v>
      </c>
      <c r="S65" s="60">
        <f t="shared" si="34"/>
        <v>0.97619047619047616</v>
      </c>
      <c r="T65" s="74">
        <v>1</v>
      </c>
      <c r="U65" s="62">
        <v>14</v>
      </c>
      <c r="V65" s="62">
        <v>14</v>
      </c>
      <c r="W65" s="72">
        <f t="shared" si="42"/>
        <v>1</v>
      </c>
      <c r="X65" s="138">
        <f t="shared" si="35"/>
        <v>137</v>
      </c>
      <c r="Y65" s="90">
        <f t="shared" si="36"/>
        <v>0.97857142857142854</v>
      </c>
      <c r="Z65" s="59">
        <v>1</v>
      </c>
      <c r="AA65" s="196">
        <f t="shared" si="37"/>
        <v>139</v>
      </c>
      <c r="AB65" s="62">
        <v>125</v>
      </c>
      <c r="AC65" s="65">
        <v>125</v>
      </c>
      <c r="AD65" s="60">
        <f t="shared" si="38"/>
        <v>1</v>
      </c>
      <c r="AE65" s="74">
        <v>1</v>
      </c>
      <c r="AF65" s="62">
        <v>14</v>
      </c>
      <c r="AG65" s="62">
        <v>14</v>
      </c>
      <c r="AH65" s="72">
        <f t="shared" si="43"/>
        <v>1</v>
      </c>
      <c r="AI65" s="197">
        <f t="shared" si="39"/>
        <v>139</v>
      </c>
      <c r="AJ65" s="64">
        <f t="shared" si="40"/>
        <v>1</v>
      </c>
      <c r="AK65" s="56">
        <f t="shared" si="28"/>
        <v>2.1428571428571463E-2</v>
      </c>
    </row>
    <row r="66" spans="1:37" ht="30" x14ac:dyDescent="0.25">
      <c r="A66" s="66">
        <v>1302</v>
      </c>
      <c r="B66" s="70" t="s">
        <v>70</v>
      </c>
      <c r="C66" s="38"/>
      <c r="D66" s="59">
        <v>1</v>
      </c>
      <c r="E66" s="135">
        <f t="shared" si="29"/>
        <v>124</v>
      </c>
      <c r="F66" s="65">
        <v>106</v>
      </c>
      <c r="G66" s="65">
        <v>104</v>
      </c>
      <c r="H66" s="60">
        <f t="shared" si="30"/>
        <v>0.98113207547169812</v>
      </c>
      <c r="I66" s="74">
        <v>1</v>
      </c>
      <c r="J66" s="62">
        <v>18</v>
      </c>
      <c r="K66" s="62">
        <v>18</v>
      </c>
      <c r="L66" s="72">
        <f t="shared" si="41"/>
        <v>1</v>
      </c>
      <c r="M66" s="138">
        <f t="shared" si="31"/>
        <v>122</v>
      </c>
      <c r="N66" s="90">
        <f t="shared" si="32"/>
        <v>0.9838709677419355</v>
      </c>
      <c r="O66" s="59">
        <v>1</v>
      </c>
      <c r="P66" s="141">
        <f t="shared" si="33"/>
        <v>124</v>
      </c>
      <c r="Q66" s="62">
        <v>106</v>
      </c>
      <c r="R66" s="65">
        <v>104</v>
      </c>
      <c r="S66" s="60">
        <f t="shared" si="34"/>
        <v>0.98113207547169812</v>
      </c>
      <c r="T66" s="74">
        <v>1</v>
      </c>
      <c r="U66" s="62">
        <v>18</v>
      </c>
      <c r="V66" s="62">
        <v>18</v>
      </c>
      <c r="W66" s="72">
        <f t="shared" si="42"/>
        <v>1</v>
      </c>
      <c r="X66" s="138">
        <f t="shared" si="35"/>
        <v>122</v>
      </c>
      <c r="Y66" s="90">
        <f t="shared" si="36"/>
        <v>0.9838709677419355</v>
      </c>
      <c r="Z66" s="59">
        <v>1</v>
      </c>
      <c r="AA66" s="196">
        <f t="shared" si="37"/>
        <v>123</v>
      </c>
      <c r="AB66" s="62">
        <v>105</v>
      </c>
      <c r="AC66" s="65">
        <v>105</v>
      </c>
      <c r="AD66" s="60">
        <f t="shared" si="38"/>
        <v>1</v>
      </c>
      <c r="AE66" s="74">
        <v>1</v>
      </c>
      <c r="AF66" s="62">
        <v>18</v>
      </c>
      <c r="AG66" s="62">
        <v>18</v>
      </c>
      <c r="AH66" s="72">
        <f t="shared" si="43"/>
        <v>1</v>
      </c>
      <c r="AI66" s="197">
        <f t="shared" si="39"/>
        <v>123</v>
      </c>
      <c r="AJ66" s="64">
        <f t="shared" si="40"/>
        <v>1</v>
      </c>
      <c r="AK66" s="56">
        <f t="shared" si="28"/>
        <v>1.6129032258064502E-2</v>
      </c>
    </row>
    <row r="67" spans="1:37" ht="15.75" thickBot="1" x14ac:dyDescent="0.3">
      <c r="A67" s="66">
        <v>1502</v>
      </c>
      <c r="B67" s="70" t="s">
        <v>37</v>
      </c>
      <c r="C67" s="38"/>
      <c r="D67" s="76">
        <v>1</v>
      </c>
      <c r="E67" s="136">
        <f t="shared" si="29"/>
        <v>107</v>
      </c>
      <c r="F67" s="81">
        <v>81</v>
      </c>
      <c r="G67" s="81">
        <v>81</v>
      </c>
      <c r="H67" s="77">
        <f t="shared" si="30"/>
        <v>1</v>
      </c>
      <c r="I67" s="202">
        <v>1</v>
      </c>
      <c r="J67" s="79">
        <v>26</v>
      </c>
      <c r="K67" s="79">
        <v>26</v>
      </c>
      <c r="L67" s="203">
        <f t="shared" si="41"/>
        <v>1</v>
      </c>
      <c r="M67" s="139">
        <f t="shared" si="31"/>
        <v>107</v>
      </c>
      <c r="N67" s="194">
        <f t="shared" si="32"/>
        <v>1</v>
      </c>
      <c r="O67" s="76">
        <v>1</v>
      </c>
      <c r="P67" s="142">
        <f t="shared" si="33"/>
        <v>106</v>
      </c>
      <c r="Q67" s="79">
        <v>80</v>
      </c>
      <c r="R67" s="81">
        <v>80</v>
      </c>
      <c r="S67" s="77">
        <f t="shared" si="34"/>
        <v>1</v>
      </c>
      <c r="T67" s="202">
        <v>1</v>
      </c>
      <c r="U67" s="79">
        <v>26</v>
      </c>
      <c r="V67" s="79">
        <v>26</v>
      </c>
      <c r="W67" s="203">
        <f t="shared" si="42"/>
        <v>1</v>
      </c>
      <c r="X67" s="139">
        <f t="shared" si="35"/>
        <v>106</v>
      </c>
      <c r="Y67" s="194">
        <f t="shared" si="36"/>
        <v>1</v>
      </c>
      <c r="Z67" s="76">
        <v>1</v>
      </c>
      <c r="AA67" s="198">
        <f t="shared" si="37"/>
        <v>106</v>
      </c>
      <c r="AB67" s="79">
        <v>80</v>
      </c>
      <c r="AC67" s="81">
        <v>80</v>
      </c>
      <c r="AD67" s="77">
        <f t="shared" si="38"/>
        <v>1</v>
      </c>
      <c r="AE67" s="202">
        <v>1</v>
      </c>
      <c r="AF67" s="79">
        <v>26</v>
      </c>
      <c r="AG67" s="79">
        <v>26</v>
      </c>
      <c r="AH67" s="203">
        <f t="shared" si="43"/>
        <v>1</v>
      </c>
      <c r="AI67" s="199">
        <f t="shared" si="39"/>
        <v>106</v>
      </c>
      <c r="AJ67" s="80">
        <f t="shared" si="40"/>
        <v>1</v>
      </c>
      <c r="AK67" s="56">
        <f t="shared" si="28"/>
        <v>0</v>
      </c>
    </row>
    <row r="68" spans="1:37" x14ac:dyDescent="0.25">
      <c r="A68" s="66">
        <v>1602</v>
      </c>
      <c r="B68" s="82" t="s">
        <v>72</v>
      </c>
      <c r="C68" s="38"/>
      <c r="D68" s="83">
        <v>1</v>
      </c>
      <c r="E68" s="137">
        <f t="shared" si="29"/>
        <v>36</v>
      </c>
      <c r="F68" s="88">
        <v>30</v>
      </c>
      <c r="G68" s="88">
        <v>30</v>
      </c>
      <c r="H68" s="84">
        <f t="shared" si="30"/>
        <v>1</v>
      </c>
      <c r="I68" s="85">
        <v>1</v>
      </c>
      <c r="J68" s="86">
        <v>6</v>
      </c>
      <c r="K68" s="86">
        <v>6</v>
      </c>
      <c r="L68" s="87">
        <f t="shared" si="41"/>
        <v>1</v>
      </c>
      <c r="M68" s="140">
        <f t="shared" si="31"/>
        <v>36</v>
      </c>
      <c r="N68" s="89">
        <f t="shared" si="32"/>
        <v>1</v>
      </c>
      <c r="O68" s="211">
        <v>1</v>
      </c>
      <c r="P68" s="143">
        <f t="shared" si="33"/>
        <v>36</v>
      </c>
      <c r="Q68" s="86">
        <v>30</v>
      </c>
      <c r="R68" s="88">
        <v>30</v>
      </c>
      <c r="S68" s="84">
        <f t="shared" si="34"/>
        <v>1</v>
      </c>
      <c r="T68" s="85">
        <v>1</v>
      </c>
      <c r="U68" s="86">
        <v>6</v>
      </c>
      <c r="V68" s="86">
        <v>6</v>
      </c>
      <c r="W68" s="87">
        <f t="shared" si="42"/>
        <v>1</v>
      </c>
      <c r="X68" s="140">
        <f t="shared" si="35"/>
        <v>36</v>
      </c>
      <c r="Y68" s="89">
        <f t="shared" si="36"/>
        <v>1</v>
      </c>
      <c r="Z68" s="83">
        <v>1</v>
      </c>
      <c r="AA68" s="200">
        <f t="shared" si="37"/>
        <v>36</v>
      </c>
      <c r="AB68" s="86">
        <v>30</v>
      </c>
      <c r="AC68" s="88">
        <v>30</v>
      </c>
      <c r="AD68" s="84">
        <f t="shared" si="38"/>
        <v>1</v>
      </c>
      <c r="AE68" s="85">
        <v>1</v>
      </c>
      <c r="AF68" s="86">
        <v>6</v>
      </c>
      <c r="AG68" s="86">
        <v>6</v>
      </c>
      <c r="AH68" s="87">
        <f t="shared" si="43"/>
        <v>1</v>
      </c>
      <c r="AI68" s="201">
        <f t="shared" si="39"/>
        <v>36</v>
      </c>
      <c r="AJ68" s="212">
        <f t="shared" si="40"/>
        <v>1</v>
      </c>
      <c r="AK68" s="56">
        <f t="shared" si="28"/>
        <v>0</v>
      </c>
    </row>
    <row r="69" spans="1:37" x14ac:dyDescent="0.25">
      <c r="A69" s="66">
        <v>2402</v>
      </c>
      <c r="B69" s="70" t="s">
        <v>129</v>
      </c>
      <c r="C69" s="38"/>
      <c r="D69" s="73">
        <v>1</v>
      </c>
      <c r="E69" s="135">
        <f t="shared" si="29"/>
        <v>52</v>
      </c>
      <c r="F69" s="65">
        <v>35</v>
      </c>
      <c r="G69" s="65">
        <v>35</v>
      </c>
      <c r="H69" s="60">
        <f t="shared" si="30"/>
        <v>1</v>
      </c>
      <c r="I69" s="74">
        <v>1</v>
      </c>
      <c r="J69" s="62">
        <v>17</v>
      </c>
      <c r="K69" s="62">
        <v>17</v>
      </c>
      <c r="L69" s="72">
        <f t="shared" si="41"/>
        <v>1</v>
      </c>
      <c r="M69" s="138">
        <f t="shared" si="31"/>
        <v>52</v>
      </c>
      <c r="N69" s="90">
        <f t="shared" si="32"/>
        <v>1</v>
      </c>
      <c r="O69" s="59">
        <v>1</v>
      </c>
      <c r="P69" s="141">
        <f t="shared" si="33"/>
        <v>52</v>
      </c>
      <c r="Q69" s="62">
        <v>35</v>
      </c>
      <c r="R69" s="65">
        <v>35</v>
      </c>
      <c r="S69" s="60">
        <f t="shared" si="34"/>
        <v>1</v>
      </c>
      <c r="T69" s="74">
        <v>1</v>
      </c>
      <c r="U69" s="62">
        <v>17</v>
      </c>
      <c r="V69" s="62">
        <v>17</v>
      </c>
      <c r="W69" s="72">
        <f t="shared" si="42"/>
        <v>1</v>
      </c>
      <c r="X69" s="138">
        <f t="shared" si="35"/>
        <v>52</v>
      </c>
      <c r="Y69" s="90">
        <f t="shared" si="36"/>
        <v>1</v>
      </c>
      <c r="Z69" s="73">
        <v>1</v>
      </c>
      <c r="AA69" s="196">
        <f t="shared" si="37"/>
        <v>52</v>
      </c>
      <c r="AB69" s="62">
        <v>35</v>
      </c>
      <c r="AC69" s="65">
        <v>35</v>
      </c>
      <c r="AD69" s="60">
        <f t="shared" si="38"/>
        <v>1</v>
      </c>
      <c r="AE69" s="74">
        <v>1</v>
      </c>
      <c r="AF69" s="62">
        <v>17</v>
      </c>
      <c r="AG69" s="62">
        <v>17</v>
      </c>
      <c r="AH69" s="72">
        <f t="shared" si="43"/>
        <v>1</v>
      </c>
      <c r="AI69" s="197">
        <f t="shared" si="39"/>
        <v>52</v>
      </c>
      <c r="AJ69" s="64">
        <f t="shared" si="40"/>
        <v>1</v>
      </c>
      <c r="AK69" s="56">
        <f t="shared" ref="AK69:AK100" si="44">AJ69-Y69</f>
        <v>0</v>
      </c>
    </row>
    <row r="70" spans="1:37" x14ac:dyDescent="0.25">
      <c r="A70" s="66">
        <v>2602</v>
      </c>
      <c r="B70" s="82" t="s">
        <v>69</v>
      </c>
      <c r="C70" s="38"/>
      <c r="D70" s="73">
        <v>1</v>
      </c>
      <c r="E70" s="135">
        <f t="shared" ref="E70:E101" si="45">F70+J70</f>
        <v>37</v>
      </c>
      <c r="F70" s="65">
        <v>29</v>
      </c>
      <c r="G70" s="65">
        <v>28</v>
      </c>
      <c r="H70" s="75">
        <f t="shared" ref="H70:H101" si="46">G70/F70</f>
        <v>0.96551724137931039</v>
      </c>
      <c r="I70" s="74">
        <v>1</v>
      </c>
      <c r="J70" s="62">
        <v>8</v>
      </c>
      <c r="K70" s="62">
        <v>8</v>
      </c>
      <c r="L70" s="72">
        <f t="shared" si="41"/>
        <v>1</v>
      </c>
      <c r="M70" s="138">
        <f t="shared" ref="M70:M105" si="47">K70+G70</f>
        <v>36</v>
      </c>
      <c r="N70" s="193">
        <f t="shared" ref="N70:N105" si="48">(K70+G70)/(J70+F70)</f>
        <v>0.97297297297297303</v>
      </c>
      <c r="O70" s="59">
        <v>1</v>
      </c>
      <c r="P70" s="141">
        <f t="shared" ref="P70:P101" si="49">Q70+U70</f>
        <v>37</v>
      </c>
      <c r="Q70" s="62">
        <v>29</v>
      </c>
      <c r="R70" s="65">
        <v>28</v>
      </c>
      <c r="S70" s="207">
        <f t="shared" ref="S70:S101" si="50">R70/Q70</f>
        <v>0.96551724137931039</v>
      </c>
      <c r="T70" s="74">
        <v>1</v>
      </c>
      <c r="U70" s="62">
        <v>8</v>
      </c>
      <c r="V70" s="62">
        <v>8</v>
      </c>
      <c r="W70" s="72">
        <f t="shared" si="42"/>
        <v>1</v>
      </c>
      <c r="X70" s="138">
        <f t="shared" ref="X70:X105" si="51">V70+R70</f>
        <v>36</v>
      </c>
      <c r="Y70" s="208">
        <f t="shared" ref="Y70:Y105" si="52">(V70+R70)/(U70+Q70)</f>
        <v>0.97297297297297303</v>
      </c>
      <c r="Z70" s="73">
        <v>1</v>
      </c>
      <c r="AA70" s="196">
        <f t="shared" ref="AA70:AA101" si="53">AB70+AF70</f>
        <v>37</v>
      </c>
      <c r="AB70" s="62">
        <v>29</v>
      </c>
      <c r="AC70" s="65">
        <v>29</v>
      </c>
      <c r="AD70" s="207">
        <f t="shared" ref="AD70:AD101" si="54">AC70/AB70</f>
        <v>1</v>
      </c>
      <c r="AE70" s="74">
        <v>1</v>
      </c>
      <c r="AF70" s="62">
        <v>8</v>
      </c>
      <c r="AG70" s="62">
        <v>8</v>
      </c>
      <c r="AH70" s="72">
        <f t="shared" si="43"/>
        <v>1</v>
      </c>
      <c r="AI70" s="197">
        <f t="shared" ref="AI70:AI105" si="55">AG70+AC70</f>
        <v>37</v>
      </c>
      <c r="AJ70" s="206">
        <f t="shared" ref="AJ70:AJ105" si="56">(AG70+AC70)/(AF70+AB70)</f>
        <v>1</v>
      </c>
      <c r="AK70" s="56">
        <f t="shared" si="44"/>
        <v>2.7027027027026973E-2</v>
      </c>
    </row>
    <row r="71" spans="1:37" ht="30" x14ac:dyDescent="0.25">
      <c r="A71" s="66">
        <v>3115</v>
      </c>
      <c r="B71" s="82" t="s">
        <v>130</v>
      </c>
      <c r="C71" s="38"/>
      <c r="D71" s="73">
        <v>1</v>
      </c>
      <c r="E71" s="135">
        <f t="shared" si="45"/>
        <v>29</v>
      </c>
      <c r="F71" s="65">
        <v>29</v>
      </c>
      <c r="G71" s="65">
        <v>29</v>
      </c>
      <c r="H71" s="60">
        <f t="shared" si="46"/>
        <v>1</v>
      </c>
      <c r="I71" s="73"/>
      <c r="J71" s="62"/>
      <c r="K71" s="62"/>
      <c r="L71" s="72"/>
      <c r="M71" s="138">
        <f t="shared" si="47"/>
        <v>29</v>
      </c>
      <c r="N71" s="90">
        <f t="shared" si="48"/>
        <v>1</v>
      </c>
      <c r="O71" s="59">
        <v>1</v>
      </c>
      <c r="P71" s="141">
        <f t="shared" si="49"/>
        <v>29</v>
      </c>
      <c r="Q71" s="62">
        <v>29</v>
      </c>
      <c r="R71" s="65">
        <v>29</v>
      </c>
      <c r="S71" s="60">
        <f t="shared" si="50"/>
        <v>1</v>
      </c>
      <c r="T71" s="73"/>
      <c r="U71" s="62"/>
      <c r="V71" s="62"/>
      <c r="W71" s="72"/>
      <c r="X71" s="138">
        <f t="shared" si="51"/>
        <v>29</v>
      </c>
      <c r="Y71" s="90">
        <f t="shared" si="52"/>
        <v>1</v>
      </c>
      <c r="Z71" s="73">
        <v>1</v>
      </c>
      <c r="AA71" s="196">
        <f t="shared" si="53"/>
        <v>29</v>
      </c>
      <c r="AB71" s="62">
        <v>29</v>
      </c>
      <c r="AC71" s="65">
        <v>29</v>
      </c>
      <c r="AD71" s="60">
        <f t="shared" si="54"/>
        <v>1</v>
      </c>
      <c r="AE71" s="73"/>
      <c r="AF71" s="62"/>
      <c r="AG71" s="62"/>
      <c r="AH71" s="72"/>
      <c r="AI71" s="197">
        <f t="shared" si="55"/>
        <v>29</v>
      </c>
      <c r="AJ71" s="64">
        <f t="shared" si="56"/>
        <v>1</v>
      </c>
      <c r="AK71" s="56">
        <f t="shared" si="44"/>
        <v>0</v>
      </c>
    </row>
    <row r="72" spans="1:37" x14ac:dyDescent="0.25">
      <c r="A72" s="66">
        <v>3412</v>
      </c>
      <c r="B72" s="82" t="s">
        <v>118</v>
      </c>
      <c r="C72" s="38"/>
      <c r="D72" s="73">
        <v>1</v>
      </c>
      <c r="E72" s="135">
        <f t="shared" si="45"/>
        <v>12</v>
      </c>
      <c r="F72" s="65">
        <v>12</v>
      </c>
      <c r="G72" s="65">
        <v>8</v>
      </c>
      <c r="H72" s="68">
        <f t="shared" si="46"/>
        <v>0.66666666666666663</v>
      </c>
      <c r="I72" s="73"/>
      <c r="J72" s="62"/>
      <c r="K72" s="62"/>
      <c r="L72" s="63"/>
      <c r="M72" s="138">
        <f t="shared" si="47"/>
        <v>8</v>
      </c>
      <c r="N72" s="92">
        <f t="shared" si="48"/>
        <v>0.66666666666666663</v>
      </c>
      <c r="O72" s="59">
        <v>1</v>
      </c>
      <c r="P72" s="141">
        <f t="shared" si="49"/>
        <v>12</v>
      </c>
      <c r="Q72" s="62">
        <v>12</v>
      </c>
      <c r="R72" s="65">
        <v>10</v>
      </c>
      <c r="S72" s="68">
        <f t="shared" si="50"/>
        <v>0.83333333333333337</v>
      </c>
      <c r="T72" s="73"/>
      <c r="U72" s="62"/>
      <c r="V72" s="62"/>
      <c r="W72" s="63"/>
      <c r="X72" s="138">
        <f t="shared" si="51"/>
        <v>10</v>
      </c>
      <c r="Y72" s="92">
        <f t="shared" si="52"/>
        <v>0.83333333333333337</v>
      </c>
      <c r="Z72" s="73">
        <v>1</v>
      </c>
      <c r="AA72" s="196">
        <f t="shared" si="53"/>
        <v>12</v>
      </c>
      <c r="AB72" s="62">
        <v>12</v>
      </c>
      <c r="AC72" s="65">
        <v>12</v>
      </c>
      <c r="AD72" s="60">
        <f t="shared" si="54"/>
        <v>1</v>
      </c>
      <c r="AE72" s="73"/>
      <c r="AF72" s="62"/>
      <c r="AG72" s="62"/>
      <c r="AH72" s="63"/>
      <c r="AI72" s="197">
        <f t="shared" si="55"/>
        <v>12</v>
      </c>
      <c r="AJ72" s="64">
        <f t="shared" si="56"/>
        <v>1</v>
      </c>
      <c r="AK72" s="56">
        <f t="shared" si="44"/>
        <v>0.16666666666666663</v>
      </c>
    </row>
    <row r="73" spans="1:37" x14ac:dyDescent="0.25">
      <c r="A73" s="66">
        <v>3414</v>
      </c>
      <c r="B73" s="82" t="s">
        <v>131</v>
      </c>
      <c r="C73" s="38"/>
      <c r="D73" s="73">
        <v>1</v>
      </c>
      <c r="E73" s="135">
        <f t="shared" si="45"/>
        <v>12</v>
      </c>
      <c r="F73" s="65">
        <v>12</v>
      </c>
      <c r="G73" s="65">
        <v>12</v>
      </c>
      <c r="H73" s="60">
        <f t="shared" si="46"/>
        <v>1</v>
      </c>
      <c r="I73" s="73"/>
      <c r="J73" s="62"/>
      <c r="K73" s="62"/>
      <c r="L73" s="63"/>
      <c r="M73" s="138">
        <f t="shared" si="47"/>
        <v>12</v>
      </c>
      <c r="N73" s="90">
        <f t="shared" si="48"/>
        <v>1</v>
      </c>
      <c r="O73" s="59">
        <v>1</v>
      </c>
      <c r="P73" s="141">
        <f t="shared" si="49"/>
        <v>12</v>
      </c>
      <c r="Q73" s="62">
        <v>12</v>
      </c>
      <c r="R73" s="65">
        <v>12</v>
      </c>
      <c r="S73" s="60">
        <f t="shared" si="50"/>
        <v>1</v>
      </c>
      <c r="T73" s="73"/>
      <c r="U73" s="62"/>
      <c r="V73" s="62"/>
      <c r="W73" s="63"/>
      <c r="X73" s="138">
        <f t="shared" si="51"/>
        <v>12</v>
      </c>
      <c r="Y73" s="90">
        <f t="shared" si="52"/>
        <v>1</v>
      </c>
      <c r="Z73" s="73">
        <v>1</v>
      </c>
      <c r="AA73" s="196">
        <f t="shared" si="53"/>
        <v>12</v>
      </c>
      <c r="AB73" s="62">
        <v>12</v>
      </c>
      <c r="AC73" s="65">
        <v>12</v>
      </c>
      <c r="AD73" s="60">
        <f t="shared" si="54"/>
        <v>1</v>
      </c>
      <c r="AE73" s="73"/>
      <c r="AF73" s="62"/>
      <c r="AG73" s="62"/>
      <c r="AH73" s="63"/>
      <c r="AI73" s="197">
        <f t="shared" si="55"/>
        <v>12</v>
      </c>
      <c r="AJ73" s="64">
        <f t="shared" si="56"/>
        <v>1</v>
      </c>
      <c r="AK73" s="56">
        <f t="shared" si="44"/>
        <v>0</v>
      </c>
    </row>
    <row r="74" spans="1:37" x14ac:dyDescent="0.25">
      <c r="A74" s="66">
        <v>3415</v>
      </c>
      <c r="B74" s="82" t="s">
        <v>23</v>
      </c>
      <c r="C74" s="38"/>
      <c r="D74" s="73">
        <v>1</v>
      </c>
      <c r="E74" s="135">
        <f t="shared" si="45"/>
        <v>11</v>
      </c>
      <c r="F74" s="65">
        <v>11</v>
      </c>
      <c r="G74" s="65">
        <v>11</v>
      </c>
      <c r="H74" s="60">
        <f t="shared" si="46"/>
        <v>1</v>
      </c>
      <c r="I74" s="73"/>
      <c r="J74" s="62"/>
      <c r="K74" s="62"/>
      <c r="L74" s="63"/>
      <c r="M74" s="138">
        <f t="shared" si="47"/>
        <v>11</v>
      </c>
      <c r="N74" s="90">
        <f t="shared" si="48"/>
        <v>1</v>
      </c>
      <c r="O74" s="59">
        <v>1</v>
      </c>
      <c r="P74" s="141">
        <f t="shared" si="49"/>
        <v>11</v>
      </c>
      <c r="Q74" s="62">
        <v>11</v>
      </c>
      <c r="R74" s="65">
        <v>11</v>
      </c>
      <c r="S74" s="60">
        <f t="shared" si="50"/>
        <v>1</v>
      </c>
      <c r="T74" s="73"/>
      <c r="U74" s="62"/>
      <c r="V74" s="62"/>
      <c r="W74" s="63"/>
      <c r="X74" s="138">
        <f t="shared" si="51"/>
        <v>11</v>
      </c>
      <c r="Y74" s="90">
        <f t="shared" si="52"/>
        <v>1</v>
      </c>
      <c r="Z74" s="73">
        <v>1</v>
      </c>
      <c r="AA74" s="196">
        <f t="shared" si="53"/>
        <v>11</v>
      </c>
      <c r="AB74" s="62">
        <v>11</v>
      </c>
      <c r="AC74" s="65">
        <v>11</v>
      </c>
      <c r="AD74" s="60">
        <f t="shared" si="54"/>
        <v>1</v>
      </c>
      <c r="AE74" s="73"/>
      <c r="AF74" s="62"/>
      <c r="AG74" s="62"/>
      <c r="AH74" s="63"/>
      <c r="AI74" s="197">
        <f t="shared" si="55"/>
        <v>11</v>
      </c>
      <c r="AJ74" s="64">
        <f t="shared" si="56"/>
        <v>1</v>
      </c>
      <c r="AK74" s="56">
        <f t="shared" si="44"/>
        <v>0</v>
      </c>
    </row>
    <row r="75" spans="1:37" x14ac:dyDescent="0.25">
      <c r="A75" s="66">
        <v>3501</v>
      </c>
      <c r="B75" s="82" t="s">
        <v>74</v>
      </c>
      <c r="C75" s="38"/>
      <c r="D75" s="73">
        <v>1</v>
      </c>
      <c r="E75" s="135">
        <f t="shared" si="45"/>
        <v>149</v>
      </c>
      <c r="F75" s="65">
        <v>149</v>
      </c>
      <c r="G75" s="65">
        <v>149</v>
      </c>
      <c r="H75" s="60">
        <f t="shared" si="46"/>
        <v>1</v>
      </c>
      <c r="I75" s="73"/>
      <c r="J75" s="62"/>
      <c r="K75" s="62"/>
      <c r="L75" s="63"/>
      <c r="M75" s="138">
        <f t="shared" si="47"/>
        <v>149</v>
      </c>
      <c r="N75" s="90">
        <f t="shared" si="48"/>
        <v>1</v>
      </c>
      <c r="O75" s="59">
        <v>1</v>
      </c>
      <c r="P75" s="141">
        <f t="shared" si="49"/>
        <v>149</v>
      </c>
      <c r="Q75" s="62">
        <v>149</v>
      </c>
      <c r="R75" s="65">
        <v>149</v>
      </c>
      <c r="S75" s="60">
        <f t="shared" si="50"/>
        <v>1</v>
      </c>
      <c r="T75" s="73"/>
      <c r="U75" s="62"/>
      <c r="V75" s="62"/>
      <c r="W75" s="63"/>
      <c r="X75" s="138">
        <f t="shared" si="51"/>
        <v>149</v>
      </c>
      <c r="Y75" s="90">
        <f t="shared" si="52"/>
        <v>1</v>
      </c>
      <c r="Z75" s="73">
        <v>1</v>
      </c>
      <c r="AA75" s="196">
        <f t="shared" si="53"/>
        <v>149</v>
      </c>
      <c r="AB75" s="62">
        <v>149</v>
      </c>
      <c r="AC75" s="65">
        <v>149</v>
      </c>
      <c r="AD75" s="60">
        <f t="shared" si="54"/>
        <v>1</v>
      </c>
      <c r="AE75" s="73"/>
      <c r="AF75" s="62"/>
      <c r="AG75" s="62"/>
      <c r="AH75" s="63"/>
      <c r="AI75" s="197">
        <f t="shared" si="55"/>
        <v>149</v>
      </c>
      <c r="AJ75" s="64">
        <f t="shared" si="56"/>
        <v>1</v>
      </c>
      <c r="AK75" s="56">
        <f t="shared" si="44"/>
        <v>0</v>
      </c>
    </row>
    <row r="76" spans="1:37" x14ac:dyDescent="0.25">
      <c r="A76" s="66">
        <v>3512</v>
      </c>
      <c r="B76" s="82" t="s">
        <v>132</v>
      </c>
      <c r="C76" s="38"/>
      <c r="D76" s="73">
        <v>1</v>
      </c>
      <c r="E76" s="135">
        <f t="shared" si="45"/>
        <v>17</v>
      </c>
      <c r="F76" s="65">
        <v>17</v>
      </c>
      <c r="G76" s="65">
        <v>17</v>
      </c>
      <c r="H76" s="60">
        <f t="shared" si="46"/>
        <v>1</v>
      </c>
      <c r="I76" s="73"/>
      <c r="J76" s="62"/>
      <c r="K76" s="62"/>
      <c r="L76" s="63"/>
      <c r="M76" s="138">
        <f t="shared" si="47"/>
        <v>17</v>
      </c>
      <c r="N76" s="90">
        <f t="shared" si="48"/>
        <v>1</v>
      </c>
      <c r="O76" s="59">
        <v>1</v>
      </c>
      <c r="P76" s="141">
        <f t="shared" si="49"/>
        <v>17</v>
      </c>
      <c r="Q76" s="62">
        <v>17</v>
      </c>
      <c r="R76" s="65">
        <v>17</v>
      </c>
      <c r="S76" s="60">
        <f t="shared" si="50"/>
        <v>1</v>
      </c>
      <c r="T76" s="73"/>
      <c r="U76" s="62"/>
      <c r="V76" s="62"/>
      <c r="W76" s="63"/>
      <c r="X76" s="138">
        <f t="shared" si="51"/>
        <v>17</v>
      </c>
      <c r="Y76" s="90">
        <f t="shared" si="52"/>
        <v>1</v>
      </c>
      <c r="Z76" s="73">
        <v>1</v>
      </c>
      <c r="AA76" s="196">
        <f t="shared" si="53"/>
        <v>17</v>
      </c>
      <c r="AB76" s="62">
        <v>17</v>
      </c>
      <c r="AC76" s="65">
        <v>17</v>
      </c>
      <c r="AD76" s="60">
        <f t="shared" si="54"/>
        <v>1</v>
      </c>
      <c r="AE76" s="73"/>
      <c r="AF76" s="62"/>
      <c r="AG76" s="62"/>
      <c r="AH76" s="63"/>
      <c r="AI76" s="197">
        <f t="shared" si="55"/>
        <v>17</v>
      </c>
      <c r="AJ76" s="64">
        <f t="shared" si="56"/>
        <v>1</v>
      </c>
      <c r="AK76" s="56">
        <f t="shared" si="44"/>
        <v>0</v>
      </c>
    </row>
    <row r="77" spans="1:37" ht="30" x14ac:dyDescent="0.25">
      <c r="A77" s="66">
        <v>4006</v>
      </c>
      <c r="B77" s="91" t="s">
        <v>133</v>
      </c>
      <c r="C77" s="38"/>
      <c r="D77" s="73">
        <v>1</v>
      </c>
      <c r="E77" s="135">
        <f t="shared" si="45"/>
        <v>48</v>
      </c>
      <c r="F77" s="65">
        <v>48</v>
      </c>
      <c r="G77" s="65">
        <v>48</v>
      </c>
      <c r="H77" s="60">
        <f t="shared" si="46"/>
        <v>1</v>
      </c>
      <c r="I77" s="73"/>
      <c r="J77" s="62"/>
      <c r="K77" s="62"/>
      <c r="L77" s="63"/>
      <c r="M77" s="138">
        <f t="shared" si="47"/>
        <v>48</v>
      </c>
      <c r="N77" s="90">
        <f t="shared" si="48"/>
        <v>1</v>
      </c>
      <c r="O77" s="59">
        <v>1</v>
      </c>
      <c r="P77" s="141">
        <f t="shared" si="49"/>
        <v>48</v>
      </c>
      <c r="Q77" s="62">
        <v>48</v>
      </c>
      <c r="R77" s="65">
        <v>48</v>
      </c>
      <c r="S77" s="60">
        <f t="shared" si="50"/>
        <v>1</v>
      </c>
      <c r="T77" s="73"/>
      <c r="U77" s="62"/>
      <c r="V77" s="62"/>
      <c r="W77" s="63"/>
      <c r="X77" s="138">
        <f t="shared" si="51"/>
        <v>48</v>
      </c>
      <c r="Y77" s="90">
        <f t="shared" si="52"/>
        <v>1</v>
      </c>
      <c r="Z77" s="73">
        <v>1</v>
      </c>
      <c r="AA77" s="196">
        <f t="shared" si="53"/>
        <v>48</v>
      </c>
      <c r="AB77" s="62">
        <v>48</v>
      </c>
      <c r="AC77" s="65">
        <v>48</v>
      </c>
      <c r="AD77" s="60">
        <f t="shared" si="54"/>
        <v>1</v>
      </c>
      <c r="AE77" s="73"/>
      <c r="AF77" s="62"/>
      <c r="AG77" s="62"/>
      <c r="AH77" s="63"/>
      <c r="AI77" s="197">
        <f t="shared" si="55"/>
        <v>48</v>
      </c>
      <c r="AJ77" s="64">
        <f t="shared" si="56"/>
        <v>1</v>
      </c>
      <c r="AK77" s="56">
        <f t="shared" si="44"/>
        <v>0</v>
      </c>
    </row>
    <row r="78" spans="1:37" ht="30" x14ac:dyDescent="0.25">
      <c r="A78" s="66">
        <v>4022</v>
      </c>
      <c r="B78" s="91" t="s">
        <v>54</v>
      </c>
      <c r="C78" s="38"/>
      <c r="D78" s="73">
        <v>1</v>
      </c>
      <c r="E78" s="135">
        <f t="shared" si="45"/>
        <v>145</v>
      </c>
      <c r="F78" s="65">
        <v>145</v>
      </c>
      <c r="G78" s="65">
        <v>145</v>
      </c>
      <c r="H78" s="60">
        <f t="shared" si="46"/>
        <v>1</v>
      </c>
      <c r="I78" s="73"/>
      <c r="J78" s="62"/>
      <c r="K78" s="62"/>
      <c r="L78" s="63"/>
      <c r="M78" s="138">
        <f t="shared" si="47"/>
        <v>145</v>
      </c>
      <c r="N78" s="90">
        <f t="shared" si="48"/>
        <v>1</v>
      </c>
      <c r="O78" s="59">
        <v>1</v>
      </c>
      <c r="P78" s="141">
        <f t="shared" si="49"/>
        <v>145</v>
      </c>
      <c r="Q78" s="62">
        <v>145</v>
      </c>
      <c r="R78" s="65">
        <v>145</v>
      </c>
      <c r="S78" s="60">
        <f t="shared" si="50"/>
        <v>1</v>
      </c>
      <c r="T78" s="73"/>
      <c r="U78" s="62"/>
      <c r="V78" s="62"/>
      <c r="W78" s="63"/>
      <c r="X78" s="138">
        <f t="shared" si="51"/>
        <v>145</v>
      </c>
      <c r="Y78" s="90">
        <f t="shared" si="52"/>
        <v>1</v>
      </c>
      <c r="Z78" s="73">
        <v>1</v>
      </c>
      <c r="AA78" s="196">
        <f t="shared" si="53"/>
        <v>145</v>
      </c>
      <c r="AB78" s="62">
        <v>145</v>
      </c>
      <c r="AC78" s="65">
        <v>145</v>
      </c>
      <c r="AD78" s="60">
        <f t="shared" si="54"/>
        <v>1</v>
      </c>
      <c r="AE78" s="73"/>
      <c r="AF78" s="62"/>
      <c r="AG78" s="62"/>
      <c r="AH78" s="63"/>
      <c r="AI78" s="197">
        <f t="shared" si="55"/>
        <v>145</v>
      </c>
      <c r="AJ78" s="64">
        <f t="shared" si="56"/>
        <v>1</v>
      </c>
      <c r="AK78" s="56">
        <f t="shared" si="44"/>
        <v>0</v>
      </c>
    </row>
    <row r="79" spans="1:37" x14ac:dyDescent="0.25">
      <c r="A79" s="66">
        <v>4026</v>
      </c>
      <c r="B79" s="91" t="s">
        <v>38</v>
      </c>
      <c r="C79" s="38"/>
      <c r="D79" s="73">
        <v>1</v>
      </c>
      <c r="E79" s="135">
        <f t="shared" si="45"/>
        <v>132</v>
      </c>
      <c r="F79" s="65">
        <v>132</v>
      </c>
      <c r="G79" s="65">
        <v>132</v>
      </c>
      <c r="H79" s="60">
        <f t="shared" si="46"/>
        <v>1</v>
      </c>
      <c r="I79" s="73"/>
      <c r="J79" s="62"/>
      <c r="K79" s="62"/>
      <c r="L79" s="63"/>
      <c r="M79" s="138">
        <f t="shared" si="47"/>
        <v>132</v>
      </c>
      <c r="N79" s="90">
        <f t="shared" si="48"/>
        <v>1</v>
      </c>
      <c r="O79" s="59">
        <v>1</v>
      </c>
      <c r="P79" s="141">
        <f t="shared" si="49"/>
        <v>132</v>
      </c>
      <c r="Q79" s="62">
        <v>132</v>
      </c>
      <c r="R79" s="65">
        <v>132</v>
      </c>
      <c r="S79" s="60">
        <f t="shared" si="50"/>
        <v>1</v>
      </c>
      <c r="T79" s="73"/>
      <c r="U79" s="62"/>
      <c r="V79" s="62"/>
      <c r="W79" s="63"/>
      <c r="X79" s="138">
        <f t="shared" si="51"/>
        <v>132</v>
      </c>
      <c r="Y79" s="90">
        <f t="shared" si="52"/>
        <v>1</v>
      </c>
      <c r="Z79" s="73">
        <v>1</v>
      </c>
      <c r="AA79" s="196">
        <f t="shared" si="53"/>
        <v>132</v>
      </c>
      <c r="AB79" s="62">
        <v>132</v>
      </c>
      <c r="AC79" s="65">
        <v>132</v>
      </c>
      <c r="AD79" s="60">
        <f t="shared" si="54"/>
        <v>1</v>
      </c>
      <c r="AE79" s="73"/>
      <c r="AF79" s="62"/>
      <c r="AG79" s="62"/>
      <c r="AH79" s="63"/>
      <c r="AI79" s="197">
        <f t="shared" si="55"/>
        <v>132</v>
      </c>
      <c r="AJ79" s="64">
        <f t="shared" si="56"/>
        <v>1</v>
      </c>
      <c r="AK79" s="56">
        <f t="shared" si="44"/>
        <v>0</v>
      </c>
    </row>
    <row r="80" spans="1:37" ht="30" x14ac:dyDescent="0.25">
      <c r="A80" s="66">
        <v>4044</v>
      </c>
      <c r="B80" s="91" t="s">
        <v>30</v>
      </c>
      <c r="C80" s="38"/>
      <c r="D80" s="73">
        <v>1</v>
      </c>
      <c r="E80" s="135">
        <f t="shared" si="45"/>
        <v>19</v>
      </c>
      <c r="F80" s="65">
        <v>19</v>
      </c>
      <c r="G80" s="65">
        <v>19</v>
      </c>
      <c r="H80" s="60">
        <f t="shared" si="46"/>
        <v>1</v>
      </c>
      <c r="I80" s="73"/>
      <c r="J80" s="62"/>
      <c r="K80" s="62"/>
      <c r="L80" s="63"/>
      <c r="M80" s="138">
        <f t="shared" si="47"/>
        <v>19</v>
      </c>
      <c r="N80" s="90">
        <f t="shared" si="48"/>
        <v>1</v>
      </c>
      <c r="O80" s="59">
        <v>1</v>
      </c>
      <c r="P80" s="141">
        <f t="shared" si="49"/>
        <v>19</v>
      </c>
      <c r="Q80" s="62">
        <v>19</v>
      </c>
      <c r="R80" s="65">
        <v>19</v>
      </c>
      <c r="S80" s="60">
        <f t="shared" si="50"/>
        <v>1</v>
      </c>
      <c r="T80" s="73"/>
      <c r="U80" s="62"/>
      <c r="V80" s="62"/>
      <c r="W80" s="63"/>
      <c r="X80" s="138">
        <f t="shared" si="51"/>
        <v>19</v>
      </c>
      <c r="Y80" s="90">
        <f t="shared" si="52"/>
        <v>1</v>
      </c>
      <c r="Z80" s="73">
        <v>1</v>
      </c>
      <c r="AA80" s="196">
        <f t="shared" si="53"/>
        <v>19</v>
      </c>
      <c r="AB80" s="62">
        <v>19</v>
      </c>
      <c r="AC80" s="65">
        <v>19</v>
      </c>
      <c r="AD80" s="60">
        <f t="shared" si="54"/>
        <v>1</v>
      </c>
      <c r="AE80" s="73"/>
      <c r="AF80" s="62"/>
      <c r="AG80" s="62"/>
      <c r="AH80" s="63"/>
      <c r="AI80" s="197">
        <f t="shared" si="55"/>
        <v>19</v>
      </c>
      <c r="AJ80" s="64">
        <f t="shared" si="56"/>
        <v>1</v>
      </c>
      <c r="AK80" s="56">
        <f t="shared" si="44"/>
        <v>0</v>
      </c>
    </row>
    <row r="81" spans="1:37" ht="30" x14ac:dyDescent="0.25">
      <c r="A81" s="66">
        <v>4050</v>
      </c>
      <c r="B81" s="91" t="s">
        <v>43</v>
      </c>
      <c r="C81" s="38"/>
      <c r="D81" s="73">
        <v>1</v>
      </c>
      <c r="E81" s="135">
        <f t="shared" si="45"/>
        <v>38</v>
      </c>
      <c r="F81" s="65">
        <v>38</v>
      </c>
      <c r="G81" s="65">
        <v>38</v>
      </c>
      <c r="H81" s="60">
        <f t="shared" si="46"/>
        <v>1</v>
      </c>
      <c r="I81" s="73"/>
      <c r="J81" s="62"/>
      <c r="K81" s="62"/>
      <c r="L81" s="63"/>
      <c r="M81" s="138">
        <f t="shared" si="47"/>
        <v>38</v>
      </c>
      <c r="N81" s="90">
        <f t="shared" si="48"/>
        <v>1</v>
      </c>
      <c r="O81" s="59">
        <v>1</v>
      </c>
      <c r="P81" s="141">
        <f t="shared" si="49"/>
        <v>38</v>
      </c>
      <c r="Q81" s="62">
        <v>38</v>
      </c>
      <c r="R81" s="65">
        <v>38</v>
      </c>
      <c r="S81" s="60">
        <f t="shared" si="50"/>
        <v>1</v>
      </c>
      <c r="T81" s="73"/>
      <c r="U81" s="62"/>
      <c r="V81" s="62"/>
      <c r="W81" s="63"/>
      <c r="X81" s="138">
        <f t="shared" si="51"/>
        <v>38</v>
      </c>
      <c r="Y81" s="90">
        <f t="shared" si="52"/>
        <v>1</v>
      </c>
      <c r="Z81" s="73">
        <v>1</v>
      </c>
      <c r="AA81" s="196">
        <f t="shared" si="53"/>
        <v>38</v>
      </c>
      <c r="AB81" s="62">
        <v>38</v>
      </c>
      <c r="AC81" s="65">
        <v>38</v>
      </c>
      <c r="AD81" s="60">
        <f t="shared" si="54"/>
        <v>1</v>
      </c>
      <c r="AE81" s="73"/>
      <c r="AF81" s="62"/>
      <c r="AG81" s="62"/>
      <c r="AH81" s="63"/>
      <c r="AI81" s="197">
        <f t="shared" si="55"/>
        <v>38</v>
      </c>
      <c r="AJ81" s="64">
        <f t="shared" si="56"/>
        <v>1</v>
      </c>
      <c r="AK81" s="56">
        <f t="shared" si="44"/>
        <v>0</v>
      </c>
    </row>
    <row r="82" spans="1:37" ht="30" x14ac:dyDescent="0.25">
      <c r="A82" s="66">
        <v>4051</v>
      </c>
      <c r="B82" s="91" t="s">
        <v>134</v>
      </c>
      <c r="C82" s="38"/>
      <c r="D82" s="73">
        <v>1</v>
      </c>
      <c r="E82" s="135">
        <f t="shared" si="45"/>
        <v>19</v>
      </c>
      <c r="F82" s="65">
        <v>19</v>
      </c>
      <c r="G82" s="65">
        <v>19</v>
      </c>
      <c r="H82" s="60">
        <f t="shared" si="46"/>
        <v>1</v>
      </c>
      <c r="I82" s="73"/>
      <c r="J82" s="62"/>
      <c r="K82" s="62"/>
      <c r="L82" s="63"/>
      <c r="M82" s="138">
        <f t="shared" si="47"/>
        <v>19</v>
      </c>
      <c r="N82" s="90">
        <f t="shared" si="48"/>
        <v>1</v>
      </c>
      <c r="O82" s="59">
        <v>1</v>
      </c>
      <c r="P82" s="141">
        <f t="shared" si="49"/>
        <v>19</v>
      </c>
      <c r="Q82" s="62">
        <v>19</v>
      </c>
      <c r="R82" s="65">
        <v>19</v>
      </c>
      <c r="S82" s="60">
        <f t="shared" si="50"/>
        <v>1</v>
      </c>
      <c r="T82" s="73"/>
      <c r="U82" s="62"/>
      <c r="V82" s="62"/>
      <c r="W82" s="63"/>
      <c r="X82" s="138">
        <f t="shared" si="51"/>
        <v>19</v>
      </c>
      <c r="Y82" s="90">
        <f t="shared" si="52"/>
        <v>1</v>
      </c>
      <c r="Z82" s="73">
        <v>1</v>
      </c>
      <c r="AA82" s="196">
        <f t="shared" si="53"/>
        <v>19</v>
      </c>
      <c r="AB82" s="62">
        <v>19</v>
      </c>
      <c r="AC82" s="65">
        <v>19</v>
      </c>
      <c r="AD82" s="60">
        <f t="shared" si="54"/>
        <v>1</v>
      </c>
      <c r="AE82" s="73"/>
      <c r="AF82" s="62"/>
      <c r="AG82" s="62"/>
      <c r="AH82" s="63"/>
      <c r="AI82" s="197">
        <f t="shared" si="55"/>
        <v>19</v>
      </c>
      <c r="AJ82" s="64">
        <f t="shared" si="56"/>
        <v>1</v>
      </c>
      <c r="AK82" s="56">
        <f t="shared" si="44"/>
        <v>0</v>
      </c>
    </row>
    <row r="83" spans="1:37" ht="30" x14ac:dyDescent="0.25">
      <c r="A83" s="66">
        <v>4054</v>
      </c>
      <c r="B83" s="91" t="s">
        <v>135</v>
      </c>
      <c r="C83" s="38"/>
      <c r="D83" s="73">
        <v>1</v>
      </c>
      <c r="E83" s="135">
        <f t="shared" si="45"/>
        <v>83</v>
      </c>
      <c r="F83" s="65">
        <v>83</v>
      </c>
      <c r="G83" s="65">
        <v>83</v>
      </c>
      <c r="H83" s="60">
        <f t="shared" si="46"/>
        <v>1</v>
      </c>
      <c r="I83" s="73"/>
      <c r="J83" s="62"/>
      <c r="K83" s="62"/>
      <c r="L83" s="63"/>
      <c r="M83" s="138">
        <f t="shared" si="47"/>
        <v>83</v>
      </c>
      <c r="N83" s="90">
        <f t="shared" si="48"/>
        <v>1</v>
      </c>
      <c r="O83" s="59">
        <v>1</v>
      </c>
      <c r="P83" s="141">
        <f t="shared" si="49"/>
        <v>83</v>
      </c>
      <c r="Q83" s="62">
        <v>83</v>
      </c>
      <c r="R83" s="65">
        <v>83</v>
      </c>
      <c r="S83" s="60">
        <f t="shared" si="50"/>
        <v>1</v>
      </c>
      <c r="T83" s="73"/>
      <c r="U83" s="62"/>
      <c r="V83" s="62"/>
      <c r="W83" s="63"/>
      <c r="X83" s="138">
        <f t="shared" si="51"/>
        <v>83</v>
      </c>
      <c r="Y83" s="90">
        <f t="shared" si="52"/>
        <v>1</v>
      </c>
      <c r="Z83" s="73">
        <v>1</v>
      </c>
      <c r="AA83" s="196">
        <f t="shared" si="53"/>
        <v>83</v>
      </c>
      <c r="AB83" s="62">
        <v>83</v>
      </c>
      <c r="AC83" s="65">
        <v>83</v>
      </c>
      <c r="AD83" s="60">
        <f t="shared" si="54"/>
        <v>1</v>
      </c>
      <c r="AE83" s="73"/>
      <c r="AF83" s="62"/>
      <c r="AG83" s="62"/>
      <c r="AH83" s="63"/>
      <c r="AI83" s="197">
        <f t="shared" si="55"/>
        <v>83</v>
      </c>
      <c r="AJ83" s="64">
        <f t="shared" si="56"/>
        <v>1</v>
      </c>
      <c r="AK83" s="56">
        <f t="shared" si="44"/>
        <v>0</v>
      </c>
    </row>
    <row r="84" spans="1:37" ht="30" x14ac:dyDescent="0.25">
      <c r="A84" s="66">
        <v>5008</v>
      </c>
      <c r="B84" s="91" t="s">
        <v>121</v>
      </c>
      <c r="C84" s="38"/>
      <c r="D84" s="73">
        <v>1</v>
      </c>
      <c r="E84" s="135">
        <f t="shared" si="45"/>
        <v>158</v>
      </c>
      <c r="F84" s="65">
        <v>158</v>
      </c>
      <c r="G84" s="65">
        <v>139</v>
      </c>
      <c r="H84" s="68">
        <f t="shared" si="46"/>
        <v>0.879746835443038</v>
      </c>
      <c r="I84" s="73"/>
      <c r="J84" s="62"/>
      <c r="K84" s="62"/>
      <c r="L84" s="63"/>
      <c r="M84" s="138">
        <f t="shared" si="47"/>
        <v>139</v>
      </c>
      <c r="N84" s="92">
        <f t="shared" si="48"/>
        <v>0.879746835443038</v>
      </c>
      <c r="O84" s="59">
        <v>1</v>
      </c>
      <c r="P84" s="141">
        <f t="shared" si="49"/>
        <v>158</v>
      </c>
      <c r="Q84" s="62">
        <v>158</v>
      </c>
      <c r="R84" s="65">
        <v>139</v>
      </c>
      <c r="S84" s="68">
        <f t="shared" si="50"/>
        <v>0.879746835443038</v>
      </c>
      <c r="T84" s="73"/>
      <c r="U84" s="62"/>
      <c r="V84" s="62"/>
      <c r="W84" s="63"/>
      <c r="X84" s="138">
        <f t="shared" si="51"/>
        <v>139</v>
      </c>
      <c r="Y84" s="92">
        <f t="shared" si="52"/>
        <v>0.879746835443038</v>
      </c>
      <c r="Z84" s="73">
        <v>1</v>
      </c>
      <c r="AA84" s="196">
        <f t="shared" si="53"/>
        <v>156</v>
      </c>
      <c r="AB84" s="62">
        <v>156</v>
      </c>
      <c r="AC84" s="65">
        <v>156</v>
      </c>
      <c r="AD84" s="60">
        <f t="shared" si="54"/>
        <v>1</v>
      </c>
      <c r="AE84" s="73"/>
      <c r="AF84" s="62"/>
      <c r="AG84" s="62"/>
      <c r="AH84" s="63"/>
      <c r="AI84" s="197">
        <f t="shared" si="55"/>
        <v>156</v>
      </c>
      <c r="AJ84" s="64">
        <f t="shared" si="56"/>
        <v>1</v>
      </c>
      <c r="AK84" s="56">
        <f t="shared" si="44"/>
        <v>0.120253164556962</v>
      </c>
    </row>
    <row r="85" spans="1:37" ht="30" x14ac:dyDescent="0.25">
      <c r="A85" s="66">
        <v>5025</v>
      </c>
      <c r="B85" s="91" t="s">
        <v>136</v>
      </c>
      <c r="C85" s="38"/>
      <c r="D85" s="73">
        <v>1</v>
      </c>
      <c r="E85" s="135">
        <f t="shared" si="45"/>
        <v>125</v>
      </c>
      <c r="F85" s="65">
        <v>125</v>
      </c>
      <c r="G85" s="65">
        <v>125</v>
      </c>
      <c r="H85" s="75">
        <f t="shared" si="46"/>
        <v>1</v>
      </c>
      <c r="I85" s="73"/>
      <c r="J85" s="62"/>
      <c r="K85" s="62"/>
      <c r="L85" s="63"/>
      <c r="M85" s="138">
        <f t="shared" si="47"/>
        <v>125</v>
      </c>
      <c r="N85" s="90">
        <f t="shared" si="48"/>
        <v>1</v>
      </c>
      <c r="O85" s="59">
        <v>1</v>
      </c>
      <c r="P85" s="141">
        <f t="shared" si="49"/>
        <v>125</v>
      </c>
      <c r="Q85" s="62">
        <v>125</v>
      </c>
      <c r="R85" s="65">
        <v>125</v>
      </c>
      <c r="S85" s="207">
        <f t="shared" si="50"/>
        <v>1</v>
      </c>
      <c r="T85" s="73"/>
      <c r="U85" s="62"/>
      <c r="V85" s="62"/>
      <c r="W85" s="63"/>
      <c r="X85" s="138">
        <f t="shared" si="51"/>
        <v>125</v>
      </c>
      <c r="Y85" s="90">
        <f t="shared" si="52"/>
        <v>1</v>
      </c>
      <c r="Z85" s="73">
        <v>1</v>
      </c>
      <c r="AA85" s="196">
        <f t="shared" si="53"/>
        <v>125</v>
      </c>
      <c r="AB85" s="62">
        <v>125</v>
      </c>
      <c r="AC85" s="65">
        <v>125</v>
      </c>
      <c r="AD85" s="207">
        <f t="shared" si="54"/>
        <v>1</v>
      </c>
      <c r="AE85" s="73"/>
      <c r="AF85" s="62"/>
      <c r="AG85" s="62"/>
      <c r="AH85" s="63"/>
      <c r="AI85" s="197">
        <f t="shared" si="55"/>
        <v>125</v>
      </c>
      <c r="AJ85" s="64">
        <f t="shared" si="56"/>
        <v>1</v>
      </c>
      <c r="AK85" s="56">
        <f t="shared" si="44"/>
        <v>0</v>
      </c>
    </row>
    <row r="86" spans="1:37" ht="30" x14ac:dyDescent="0.25">
      <c r="A86" s="66">
        <v>5201</v>
      </c>
      <c r="B86" s="91" t="s">
        <v>40</v>
      </c>
      <c r="C86" s="38"/>
      <c r="D86" s="73">
        <v>1</v>
      </c>
      <c r="E86" s="135">
        <f t="shared" si="45"/>
        <v>178</v>
      </c>
      <c r="F86" s="65">
        <v>178</v>
      </c>
      <c r="G86" s="65">
        <v>175</v>
      </c>
      <c r="H86" s="60">
        <f t="shared" si="46"/>
        <v>0.9831460674157303</v>
      </c>
      <c r="I86" s="73"/>
      <c r="J86" s="62"/>
      <c r="K86" s="62"/>
      <c r="L86" s="63"/>
      <c r="M86" s="138">
        <f t="shared" si="47"/>
        <v>175</v>
      </c>
      <c r="N86" s="90">
        <f t="shared" si="48"/>
        <v>0.9831460674157303</v>
      </c>
      <c r="O86" s="59">
        <v>1</v>
      </c>
      <c r="P86" s="141">
        <f t="shared" si="49"/>
        <v>178</v>
      </c>
      <c r="Q86" s="62">
        <v>178</v>
      </c>
      <c r="R86" s="65">
        <v>178</v>
      </c>
      <c r="S86" s="60">
        <f t="shared" si="50"/>
        <v>1</v>
      </c>
      <c r="T86" s="73"/>
      <c r="U86" s="62"/>
      <c r="V86" s="62"/>
      <c r="W86" s="63"/>
      <c r="X86" s="138">
        <f t="shared" si="51"/>
        <v>178</v>
      </c>
      <c r="Y86" s="90">
        <f t="shared" si="52"/>
        <v>1</v>
      </c>
      <c r="Z86" s="73">
        <v>1</v>
      </c>
      <c r="AA86" s="196">
        <f t="shared" si="53"/>
        <v>178</v>
      </c>
      <c r="AB86" s="62">
        <v>178</v>
      </c>
      <c r="AC86" s="65">
        <v>178</v>
      </c>
      <c r="AD86" s="60">
        <f t="shared" si="54"/>
        <v>1</v>
      </c>
      <c r="AE86" s="73"/>
      <c r="AF86" s="62"/>
      <c r="AG86" s="62"/>
      <c r="AH86" s="63"/>
      <c r="AI86" s="197">
        <f t="shared" si="55"/>
        <v>178</v>
      </c>
      <c r="AJ86" s="64">
        <f t="shared" si="56"/>
        <v>1</v>
      </c>
      <c r="AK86" s="56">
        <f t="shared" si="44"/>
        <v>0</v>
      </c>
    </row>
    <row r="87" spans="1:37" x14ac:dyDescent="0.25">
      <c r="A87" s="66">
        <v>5206</v>
      </c>
      <c r="B87" s="91" t="s">
        <v>137</v>
      </c>
      <c r="C87" s="38"/>
      <c r="D87" s="73">
        <v>1</v>
      </c>
      <c r="E87" s="135">
        <f t="shared" si="45"/>
        <v>93</v>
      </c>
      <c r="F87" s="65">
        <v>93</v>
      </c>
      <c r="G87" s="65">
        <v>93</v>
      </c>
      <c r="H87" s="60">
        <f t="shared" si="46"/>
        <v>1</v>
      </c>
      <c r="I87" s="73"/>
      <c r="J87" s="62"/>
      <c r="K87" s="62"/>
      <c r="L87" s="63"/>
      <c r="M87" s="138">
        <f t="shared" si="47"/>
        <v>93</v>
      </c>
      <c r="N87" s="90">
        <f t="shared" si="48"/>
        <v>1</v>
      </c>
      <c r="O87" s="59">
        <v>1</v>
      </c>
      <c r="P87" s="141">
        <f t="shared" si="49"/>
        <v>93</v>
      </c>
      <c r="Q87" s="62">
        <v>93</v>
      </c>
      <c r="R87" s="65">
        <v>93</v>
      </c>
      <c r="S87" s="60">
        <f t="shared" si="50"/>
        <v>1</v>
      </c>
      <c r="T87" s="73"/>
      <c r="U87" s="62"/>
      <c r="V87" s="62"/>
      <c r="W87" s="63"/>
      <c r="X87" s="138">
        <f t="shared" si="51"/>
        <v>93</v>
      </c>
      <c r="Y87" s="90">
        <f t="shared" si="52"/>
        <v>1</v>
      </c>
      <c r="Z87" s="73">
        <v>1</v>
      </c>
      <c r="AA87" s="196">
        <f t="shared" si="53"/>
        <v>93</v>
      </c>
      <c r="AB87" s="62">
        <v>93</v>
      </c>
      <c r="AC87" s="65">
        <v>93</v>
      </c>
      <c r="AD87" s="60">
        <f t="shared" si="54"/>
        <v>1</v>
      </c>
      <c r="AE87" s="73"/>
      <c r="AF87" s="62"/>
      <c r="AG87" s="62"/>
      <c r="AH87" s="63"/>
      <c r="AI87" s="197">
        <f t="shared" si="55"/>
        <v>93</v>
      </c>
      <c r="AJ87" s="64">
        <f t="shared" si="56"/>
        <v>1</v>
      </c>
      <c r="AK87" s="56">
        <f t="shared" si="44"/>
        <v>0</v>
      </c>
    </row>
    <row r="88" spans="1:37" x14ac:dyDescent="0.25">
      <c r="A88" s="66">
        <v>5306</v>
      </c>
      <c r="B88" s="91" t="s">
        <v>81</v>
      </c>
      <c r="C88" s="38"/>
      <c r="D88" s="73">
        <v>1</v>
      </c>
      <c r="E88" s="135">
        <f t="shared" si="45"/>
        <v>255</v>
      </c>
      <c r="F88" s="65">
        <v>255</v>
      </c>
      <c r="G88" s="65">
        <v>255</v>
      </c>
      <c r="H88" s="60">
        <f t="shared" si="46"/>
        <v>1</v>
      </c>
      <c r="I88" s="73"/>
      <c r="J88" s="62"/>
      <c r="K88" s="62"/>
      <c r="L88" s="63"/>
      <c r="M88" s="138">
        <f t="shared" si="47"/>
        <v>255</v>
      </c>
      <c r="N88" s="90">
        <f t="shared" si="48"/>
        <v>1</v>
      </c>
      <c r="O88" s="59">
        <v>1</v>
      </c>
      <c r="P88" s="141">
        <f t="shared" si="49"/>
        <v>255</v>
      </c>
      <c r="Q88" s="62">
        <v>255</v>
      </c>
      <c r="R88" s="65">
        <v>255</v>
      </c>
      <c r="S88" s="60">
        <f t="shared" si="50"/>
        <v>1</v>
      </c>
      <c r="T88" s="73"/>
      <c r="U88" s="62"/>
      <c r="V88" s="62"/>
      <c r="W88" s="63"/>
      <c r="X88" s="138">
        <f t="shared" si="51"/>
        <v>255</v>
      </c>
      <c r="Y88" s="90">
        <f t="shared" si="52"/>
        <v>1</v>
      </c>
      <c r="Z88" s="73">
        <v>1</v>
      </c>
      <c r="AA88" s="196">
        <f t="shared" si="53"/>
        <v>255</v>
      </c>
      <c r="AB88" s="62">
        <v>255</v>
      </c>
      <c r="AC88" s="65">
        <v>255</v>
      </c>
      <c r="AD88" s="60">
        <f t="shared" si="54"/>
        <v>1</v>
      </c>
      <c r="AE88" s="73"/>
      <c r="AF88" s="62"/>
      <c r="AG88" s="62"/>
      <c r="AH88" s="63"/>
      <c r="AI88" s="197">
        <f t="shared" si="55"/>
        <v>255</v>
      </c>
      <c r="AJ88" s="64">
        <f t="shared" si="56"/>
        <v>1</v>
      </c>
      <c r="AK88" s="56">
        <f t="shared" si="44"/>
        <v>0</v>
      </c>
    </row>
    <row r="89" spans="1:37" x14ac:dyDescent="0.25">
      <c r="A89" s="66">
        <v>5401</v>
      </c>
      <c r="B89" s="91" t="s">
        <v>52</v>
      </c>
      <c r="C89" s="38"/>
      <c r="D89" s="73">
        <v>1</v>
      </c>
      <c r="E89" s="135">
        <f t="shared" si="45"/>
        <v>232</v>
      </c>
      <c r="F89" s="65">
        <v>232</v>
      </c>
      <c r="G89" s="65">
        <v>232</v>
      </c>
      <c r="H89" s="60">
        <f t="shared" si="46"/>
        <v>1</v>
      </c>
      <c r="I89" s="73"/>
      <c r="J89" s="62"/>
      <c r="K89" s="62"/>
      <c r="L89" s="63"/>
      <c r="M89" s="138">
        <f t="shared" si="47"/>
        <v>232</v>
      </c>
      <c r="N89" s="90">
        <f t="shared" si="48"/>
        <v>1</v>
      </c>
      <c r="O89" s="59">
        <v>1</v>
      </c>
      <c r="P89" s="141">
        <f t="shared" si="49"/>
        <v>232</v>
      </c>
      <c r="Q89" s="62">
        <v>232</v>
      </c>
      <c r="R89" s="65">
        <v>232</v>
      </c>
      <c r="S89" s="60">
        <f t="shared" si="50"/>
        <v>1</v>
      </c>
      <c r="T89" s="73"/>
      <c r="U89" s="62"/>
      <c r="V89" s="62"/>
      <c r="W89" s="63"/>
      <c r="X89" s="138">
        <f t="shared" si="51"/>
        <v>232</v>
      </c>
      <c r="Y89" s="90">
        <f t="shared" si="52"/>
        <v>1</v>
      </c>
      <c r="Z89" s="73">
        <v>1</v>
      </c>
      <c r="AA89" s="196">
        <f t="shared" si="53"/>
        <v>232</v>
      </c>
      <c r="AB89" s="62">
        <v>232</v>
      </c>
      <c r="AC89" s="65">
        <v>232</v>
      </c>
      <c r="AD89" s="60">
        <f t="shared" si="54"/>
        <v>1</v>
      </c>
      <c r="AE89" s="73"/>
      <c r="AF89" s="62"/>
      <c r="AG89" s="62"/>
      <c r="AH89" s="63"/>
      <c r="AI89" s="197">
        <f t="shared" si="55"/>
        <v>232</v>
      </c>
      <c r="AJ89" s="64">
        <f t="shared" si="56"/>
        <v>1</v>
      </c>
      <c r="AK89" s="56">
        <f t="shared" si="44"/>
        <v>0</v>
      </c>
    </row>
    <row r="90" spans="1:37" ht="30" x14ac:dyDescent="0.25">
      <c r="A90" s="66">
        <v>5403</v>
      </c>
      <c r="B90" s="91" t="s">
        <v>138</v>
      </c>
      <c r="C90" s="38"/>
      <c r="D90" s="73">
        <v>1</v>
      </c>
      <c r="E90" s="135">
        <f t="shared" si="45"/>
        <v>35</v>
      </c>
      <c r="F90" s="65">
        <v>35</v>
      </c>
      <c r="G90" s="65">
        <v>35</v>
      </c>
      <c r="H90" s="60">
        <f t="shared" si="46"/>
        <v>1</v>
      </c>
      <c r="I90" s="73"/>
      <c r="J90" s="62"/>
      <c r="K90" s="62"/>
      <c r="L90" s="63"/>
      <c r="M90" s="138">
        <f t="shared" si="47"/>
        <v>35</v>
      </c>
      <c r="N90" s="90">
        <f t="shared" si="48"/>
        <v>1</v>
      </c>
      <c r="O90" s="59">
        <v>1</v>
      </c>
      <c r="P90" s="141">
        <f t="shared" si="49"/>
        <v>35</v>
      </c>
      <c r="Q90" s="62">
        <v>35</v>
      </c>
      <c r="R90" s="65">
        <v>35</v>
      </c>
      <c r="S90" s="60">
        <f t="shared" si="50"/>
        <v>1</v>
      </c>
      <c r="T90" s="73"/>
      <c r="U90" s="62"/>
      <c r="V90" s="62"/>
      <c r="W90" s="63"/>
      <c r="X90" s="138">
        <f t="shared" si="51"/>
        <v>35</v>
      </c>
      <c r="Y90" s="90">
        <f t="shared" si="52"/>
        <v>1</v>
      </c>
      <c r="Z90" s="73">
        <v>1</v>
      </c>
      <c r="AA90" s="196">
        <f t="shared" si="53"/>
        <v>35</v>
      </c>
      <c r="AB90" s="62">
        <v>35</v>
      </c>
      <c r="AC90" s="65">
        <v>35</v>
      </c>
      <c r="AD90" s="60">
        <f t="shared" si="54"/>
        <v>1</v>
      </c>
      <c r="AE90" s="73"/>
      <c r="AF90" s="62"/>
      <c r="AG90" s="62"/>
      <c r="AH90" s="63"/>
      <c r="AI90" s="197">
        <f t="shared" si="55"/>
        <v>35</v>
      </c>
      <c r="AJ90" s="64">
        <f t="shared" si="56"/>
        <v>1</v>
      </c>
      <c r="AK90" s="56">
        <f t="shared" si="44"/>
        <v>0</v>
      </c>
    </row>
    <row r="91" spans="1:37" x14ac:dyDescent="0.25">
      <c r="A91" s="66">
        <v>5602</v>
      </c>
      <c r="B91" s="91" t="s">
        <v>68</v>
      </c>
      <c r="C91" s="38"/>
      <c r="D91" s="73">
        <v>1</v>
      </c>
      <c r="E91" s="135">
        <f t="shared" si="45"/>
        <v>255</v>
      </c>
      <c r="F91" s="65">
        <v>255</v>
      </c>
      <c r="G91" s="65">
        <v>255</v>
      </c>
      <c r="H91" s="60">
        <f t="shared" si="46"/>
        <v>1</v>
      </c>
      <c r="I91" s="73"/>
      <c r="J91" s="62"/>
      <c r="K91" s="62"/>
      <c r="L91" s="63"/>
      <c r="M91" s="138">
        <f t="shared" si="47"/>
        <v>255</v>
      </c>
      <c r="N91" s="90">
        <f t="shared" si="48"/>
        <v>1</v>
      </c>
      <c r="O91" s="59">
        <v>1</v>
      </c>
      <c r="P91" s="141">
        <f t="shared" si="49"/>
        <v>255</v>
      </c>
      <c r="Q91" s="62">
        <v>255</v>
      </c>
      <c r="R91" s="65">
        <v>255</v>
      </c>
      <c r="S91" s="60">
        <f t="shared" si="50"/>
        <v>1</v>
      </c>
      <c r="T91" s="73"/>
      <c r="U91" s="62"/>
      <c r="V91" s="62"/>
      <c r="W91" s="63"/>
      <c r="X91" s="138">
        <f t="shared" si="51"/>
        <v>255</v>
      </c>
      <c r="Y91" s="90">
        <f t="shared" si="52"/>
        <v>1</v>
      </c>
      <c r="Z91" s="73">
        <v>1</v>
      </c>
      <c r="AA91" s="196">
        <f t="shared" si="53"/>
        <v>255</v>
      </c>
      <c r="AB91" s="62">
        <v>255</v>
      </c>
      <c r="AC91" s="65">
        <v>255</v>
      </c>
      <c r="AD91" s="60">
        <f t="shared" si="54"/>
        <v>1</v>
      </c>
      <c r="AE91" s="73"/>
      <c r="AF91" s="62"/>
      <c r="AG91" s="62"/>
      <c r="AH91" s="63"/>
      <c r="AI91" s="197">
        <f t="shared" si="55"/>
        <v>255</v>
      </c>
      <c r="AJ91" s="64">
        <f t="shared" si="56"/>
        <v>1</v>
      </c>
      <c r="AK91" s="56">
        <f t="shared" si="44"/>
        <v>0</v>
      </c>
    </row>
    <row r="92" spans="1:37" x14ac:dyDescent="0.25">
      <c r="A92" s="66">
        <v>5606</v>
      </c>
      <c r="B92" s="91" t="s">
        <v>36</v>
      </c>
      <c r="C92" s="38"/>
      <c r="D92" s="73">
        <v>1</v>
      </c>
      <c r="E92" s="135">
        <f t="shared" si="45"/>
        <v>30</v>
      </c>
      <c r="F92" s="65">
        <v>30</v>
      </c>
      <c r="G92" s="65">
        <v>29</v>
      </c>
      <c r="H92" s="60">
        <f t="shared" si="46"/>
        <v>0.96666666666666667</v>
      </c>
      <c r="I92" s="73"/>
      <c r="J92" s="62"/>
      <c r="K92" s="62"/>
      <c r="L92" s="63"/>
      <c r="M92" s="138">
        <f t="shared" si="47"/>
        <v>29</v>
      </c>
      <c r="N92" s="90">
        <f t="shared" si="48"/>
        <v>0.96666666666666667</v>
      </c>
      <c r="O92" s="59">
        <v>1</v>
      </c>
      <c r="P92" s="141">
        <f t="shared" si="49"/>
        <v>30</v>
      </c>
      <c r="Q92" s="62">
        <v>30</v>
      </c>
      <c r="R92" s="65">
        <v>30</v>
      </c>
      <c r="S92" s="60">
        <f t="shared" si="50"/>
        <v>1</v>
      </c>
      <c r="T92" s="73"/>
      <c r="U92" s="62"/>
      <c r="V92" s="62"/>
      <c r="W92" s="63"/>
      <c r="X92" s="138">
        <f t="shared" si="51"/>
        <v>30</v>
      </c>
      <c r="Y92" s="90">
        <f t="shared" si="52"/>
        <v>1</v>
      </c>
      <c r="Z92" s="73">
        <v>1</v>
      </c>
      <c r="AA92" s="196">
        <f t="shared" si="53"/>
        <v>30</v>
      </c>
      <c r="AB92" s="62">
        <v>30</v>
      </c>
      <c r="AC92" s="65">
        <v>30</v>
      </c>
      <c r="AD92" s="60">
        <f t="shared" si="54"/>
        <v>1</v>
      </c>
      <c r="AE92" s="73"/>
      <c r="AF92" s="62"/>
      <c r="AG92" s="62"/>
      <c r="AH92" s="63"/>
      <c r="AI92" s="197">
        <f t="shared" si="55"/>
        <v>30</v>
      </c>
      <c r="AJ92" s="64">
        <f t="shared" si="56"/>
        <v>1</v>
      </c>
      <c r="AK92" s="56">
        <f t="shared" si="44"/>
        <v>0</v>
      </c>
    </row>
    <row r="93" spans="1:37" ht="30" x14ac:dyDescent="0.25">
      <c r="A93" s="66">
        <v>5708</v>
      </c>
      <c r="B93" s="91" t="s">
        <v>101</v>
      </c>
      <c r="C93" s="38"/>
      <c r="D93" s="73">
        <v>1</v>
      </c>
      <c r="E93" s="135">
        <f t="shared" si="45"/>
        <v>59</v>
      </c>
      <c r="F93" s="65">
        <v>59</v>
      </c>
      <c r="G93" s="65">
        <v>46</v>
      </c>
      <c r="H93" s="68">
        <f t="shared" si="46"/>
        <v>0.77966101694915257</v>
      </c>
      <c r="I93" s="73"/>
      <c r="J93" s="62"/>
      <c r="K93" s="62"/>
      <c r="L93" s="63"/>
      <c r="M93" s="138">
        <f t="shared" si="47"/>
        <v>46</v>
      </c>
      <c r="N93" s="92">
        <f t="shared" si="48"/>
        <v>0.77966101694915257</v>
      </c>
      <c r="O93" s="59">
        <v>1</v>
      </c>
      <c r="P93" s="141">
        <f t="shared" si="49"/>
        <v>59</v>
      </c>
      <c r="Q93" s="62">
        <v>59</v>
      </c>
      <c r="R93" s="65">
        <v>49</v>
      </c>
      <c r="S93" s="68">
        <f t="shared" si="50"/>
        <v>0.83050847457627119</v>
      </c>
      <c r="T93" s="73"/>
      <c r="U93" s="62"/>
      <c r="V93" s="62"/>
      <c r="W93" s="63"/>
      <c r="X93" s="138">
        <f t="shared" si="51"/>
        <v>49</v>
      </c>
      <c r="Y93" s="92">
        <f t="shared" si="52"/>
        <v>0.83050847457627119</v>
      </c>
      <c r="Z93" s="73">
        <v>1</v>
      </c>
      <c r="AA93" s="196">
        <f t="shared" si="53"/>
        <v>58</v>
      </c>
      <c r="AB93" s="62">
        <v>58</v>
      </c>
      <c r="AC93" s="65">
        <v>58</v>
      </c>
      <c r="AD93" s="205">
        <f t="shared" si="54"/>
        <v>1</v>
      </c>
      <c r="AE93" s="73"/>
      <c r="AF93" s="62"/>
      <c r="AG93" s="62"/>
      <c r="AH93" s="63"/>
      <c r="AI93" s="197">
        <f t="shared" si="55"/>
        <v>58</v>
      </c>
      <c r="AJ93" s="204">
        <f t="shared" si="56"/>
        <v>1</v>
      </c>
      <c r="AK93" s="56">
        <f t="shared" si="44"/>
        <v>0.16949152542372881</v>
      </c>
    </row>
    <row r="94" spans="1:37" ht="30" x14ac:dyDescent="0.25">
      <c r="A94" s="66">
        <v>5715</v>
      </c>
      <c r="B94" s="91" t="s">
        <v>34</v>
      </c>
      <c r="C94" s="38"/>
      <c r="D94" s="73">
        <v>1</v>
      </c>
      <c r="E94" s="135">
        <f t="shared" si="45"/>
        <v>193</v>
      </c>
      <c r="F94" s="65">
        <v>193</v>
      </c>
      <c r="G94" s="65">
        <v>193</v>
      </c>
      <c r="H94" s="60">
        <f t="shared" si="46"/>
        <v>1</v>
      </c>
      <c r="I94" s="73"/>
      <c r="J94" s="62"/>
      <c r="K94" s="62"/>
      <c r="L94" s="63"/>
      <c r="M94" s="138">
        <f t="shared" si="47"/>
        <v>193</v>
      </c>
      <c r="N94" s="90">
        <f t="shared" si="48"/>
        <v>1</v>
      </c>
      <c r="O94" s="59">
        <v>1</v>
      </c>
      <c r="P94" s="141">
        <f t="shared" si="49"/>
        <v>193</v>
      </c>
      <c r="Q94" s="62">
        <v>193</v>
      </c>
      <c r="R94" s="65">
        <v>193</v>
      </c>
      <c r="S94" s="60">
        <f t="shared" si="50"/>
        <v>1</v>
      </c>
      <c r="T94" s="73"/>
      <c r="U94" s="62"/>
      <c r="V94" s="62"/>
      <c r="W94" s="63"/>
      <c r="X94" s="138">
        <f t="shared" si="51"/>
        <v>193</v>
      </c>
      <c r="Y94" s="90">
        <f t="shared" si="52"/>
        <v>1</v>
      </c>
      <c r="Z94" s="73">
        <v>1</v>
      </c>
      <c r="AA94" s="196">
        <f t="shared" si="53"/>
        <v>193</v>
      </c>
      <c r="AB94" s="62">
        <v>193</v>
      </c>
      <c r="AC94" s="65">
        <v>193</v>
      </c>
      <c r="AD94" s="60">
        <f t="shared" si="54"/>
        <v>1</v>
      </c>
      <c r="AE94" s="73"/>
      <c r="AF94" s="62"/>
      <c r="AG94" s="62"/>
      <c r="AH94" s="63"/>
      <c r="AI94" s="197">
        <f t="shared" si="55"/>
        <v>193</v>
      </c>
      <c r="AJ94" s="64">
        <f t="shared" si="56"/>
        <v>1</v>
      </c>
      <c r="AK94" s="56">
        <f t="shared" si="44"/>
        <v>0</v>
      </c>
    </row>
    <row r="95" spans="1:37" ht="30" x14ac:dyDescent="0.25">
      <c r="A95" s="66">
        <v>5716</v>
      </c>
      <c r="B95" s="91" t="s">
        <v>41</v>
      </c>
      <c r="C95" s="38"/>
      <c r="D95" s="73">
        <v>1</v>
      </c>
      <c r="E95" s="135">
        <f t="shared" si="45"/>
        <v>95</v>
      </c>
      <c r="F95" s="65">
        <v>95</v>
      </c>
      <c r="G95" s="65">
        <v>95</v>
      </c>
      <c r="H95" s="60">
        <f t="shared" si="46"/>
        <v>1</v>
      </c>
      <c r="I95" s="73"/>
      <c r="J95" s="62"/>
      <c r="K95" s="62"/>
      <c r="L95" s="63"/>
      <c r="M95" s="138">
        <f t="shared" si="47"/>
        <v>95</v>
      </c>
      <c r="N95" s="90">
        <f t="shared" si="48"/>
        <v>1</v>
      </c>
      <c r="O95" s="59">
        <v>1</v>
      </c>
      <c r="P95" s="141">
        <f t="shared" si="49"/>
        <v>95</v>
      </c>
      <c r="Q95" s="62">
        <v>95</v>
      </c>
      <c r="R95" s="65">
        <v>96</v>
      </c>
      <c r="S95" s="60">
        <f t="shared" si="50"/>
        <v>1.0105263157894737</v>
      </c>
      <c r="T95" s="73"/>
      <c r="U95" s="62"/>
      <c r="V95" s="62"/>
      <c r="W95" s="63"/>
      <c r="X95" s="138">
        <f t="shared" si="51"/>
        <v>96</v>
      </c>
      <c r="Y95" s="90">
        <f t="shared" si="52"/>
        <v>1.0105263157894737</v>
      </c>
      <c r="Z95" s="73">
        <v>1</v>
      </c>
      <c r="AA95" s="196">
        <f t="shared" si="53"/>
        <v>96</v>
      </c>
      <c r="AB95" s="62">
        <v>96</v>
      </c>
      <c r="AC95" s="65">
        <v>96</v>
      </c>
      <c r="AD95" s="60">
        <f t="shared" si="54"/>
        <v>1</v>
      </c>
      <c r="AE95" s="73"/>
      <c r="AF95" s="62"/>
      <c r="AG95" s="62"/>
      <c r="AH95" s="63"/>
      <c r="AI95" s="197">
        <f t="shared" si="55"/>
        <v>96</v>
      </c>
      <c r="AJ95" s="64">
        <f t="shared" si="56"/>
        <v>1</v>
      </c>
      <c r="AK95" s="56">
        <f t="shared" si="44"/>
        <v>-1.0526315789473717E-2</v>
      </c>
    </row>
    <row r="96" spans="1:37" x14ac:dyDescent="0.25">
      <c r="A96" s="66">
        <v>5902</v>
      </c>
      <c r="B96" s="91" t="s">
        <v>35</v>
      </c>
      <c r="C96" s="38"/>
      <c r="D96" s="73">
        <v>1</v>
      </c>
      <c r="E96" s="135">
        <f t="shared" si="45"/>
        <v>233</v>
      </c>
      <c r="F96" s="65">
        <v>233</v>
      </c>
      <c r="G96" s="65">
        <v>233</v>
      </c>
      <c r="H96" s="60">
        <f t="shared" si="46"/>
        <v>1</v>
      </c>
      <c r="I96" s="73"/>
      <c r="J96" s="62"/>
      <c r="K96" s="62"/>
      <c r="L96" s="63"/>
      <c r="M96" s="138">
        <f t="shared" si="47"/>
        <v>233</v>
      </c>
      <c r="N96" s="90">
        <f t="shared" si="48"/>
        <v>1</v>
      </c>
      <c r="O96" s="59">
        <v>1</v>
      </c>
      <c r="P96" s="141">
        <f t="shared" si="49"/>
        <v>233</v>
      </c>
      <c r="Q96" s="62">
        <v>233</v>
      </c>
      <c r="R96" s="65">
        <v>233</v>
      </c>
      <c r="S96" s="60">
        <f t="shared" si="50"/>
        <v>1</v>
      </c>
      <c r="T96" s="73"/>
      <c r="U96" s="62"/>
      <c r="V96" s="62"/>
      <c r="W96" s="63"/>
      <c r="X96" s="138">
        <f t="shared" si="51"/>
        <v>233</v>
      </c>
      <c r="Y96" s="90">
        <f t="shared" si="52"/>
        <v>1</v>
      </c>
      <c r="Z96" s="73">
        <v>1</v>
      </c>
      <c r="AA96" s="196">
        <f t="shared" si="53"/>
        <v>233</v>
      </c>
      <c r="AB96" s="62">
        <v>233</v>
      </c>
      <c r="AC96" s="65">
        <v>233</v>
      </c>
      <c r="AD96" s="60">
        <f t="shared" si="54"/>
        <v>1</v>
      </c>
      <c r="AE96" s="73"/>
      <c r="AF96" s="62"/>
      <c r="AG96" s="62"/>
      <c r="AH96" s="63"/>
      <c r="AI96" s="197">
        <f t="shared" si="55"/>
        <v>233</v>
      </c>
      <c r="AJ96" s="64">
        <f t="shared" si="56"/>
        <v>1</v>
      </c>
      <c r="AK96" s="56">
        <f t="shared" si="44"/>
        <v>0</v>
      </c>
    </row>
    <row r="97" spans="1:37" ht="30" x14ac:dyDescent="0.25">
      <c r="A97" s="66">
        <v>5903</v>
      </c>
      <c r="B97" s="91" t="s">
        <v>18</v>
      </c>
      <c r="C97" s="38"/>
      <c r="D97" s="73">
        <v>1</v>
      </c>
      <c r="E97" s="135">
        <f t="shared" si="45"/>
        <v>188</v>
      </c>
      <c r="F97" s="65">
        <v>188</v>
      </c>
      <c r="G97" s="65">
        <v>188</v>
      </c>
      <c r="H97" s="60">
        <f t="shared" si="46"/>
        <v>1</v>
      </c>
      <c r="I97" s="73"/>
      <c r="J97" s="62"/>
      <c r="K97" s="62"/>
      <c r="L97" s="63"/>
      <c r="M97" s="138">
        <f t="shared" si="47"/>
        <v>188</v>
      </c>
      <c r="N97" s="90">
        <f t="shared" si="48"/>
        <v>1</v>
      </c>
      <c r="O97" s="59">
        <v>1</v>
      </c>
      <c r="P97" s="141">
        <f t="shared" si="49"/>
        <v>188</v>
      </c>
      <c r="Q97" s="62">
        <v>188</v>
      </c>
      <c r="R97" s="65">
        <v>188</v>
      </c>
      <c r="S97" s="60">
        <f t="shared" si="50"/>
        <v>1</v>
      </c>
      <c r="T97" s="73"/>
      <c r="U97" s="62"/>
      <c r="V97" s="62"/>
      <c r="W97" s="63"/>
      <c r="X97" s="138">
        <f t="shared" si="51"/>
        <v>188</v>
      </c>
      <c r="Y97" s="90">
        <f t="shared" si="52"/>
        <v>1</v>
      </c>
      <c r="Z97" s="73">
        <v>1</v>
      </c>
      <c r="AA97" s="196">
        <f t="shared" si="53"/>
        <v>188</v>
      </c>
      <c r="AB97" s="62">
        <v>188</v>
      </c>
      <c r="AC97" s="65">
        <v>188</v>
      </c>
      <c r="AD97" s="60">
        <f t="shared" si="54"/>
        <v>1</v>
      </c>
      <c r="AE97" s="73"/>
      <c r="AF97" s="62"/>
      <c r="AG97" s="62"/>
      <c r="AH97" s="63"/>
      <c r="AI97" s="197">
        <f t="shared" si="55"/>
        <v>188</v>
      </c>
      <c r="AJ97" s="64">
        <f t="shared" si="56"/>
        <v>1</v>
      </c>
      <c r="AK97" s="56">
        <f t="shared" si="44"/>
        <v>0</v>
      </c>
    </row>
    <row r="98" spans="1:37" x14ac:dyDescent="0.25">
      <c r="A98" s="66">
        <v>5905</v>
      </c>
      <c r="B98" s="91" t="s">
        <v>116</v>
      </c>
      <c r="C98" s="38">
        <v>1</v>
      </c>
      <c r="D98" s="73">
        <v>1</v>
      </c>
      <c r="E98" s="135">
        <f t="shared" si="45"/>
        <v>139</v>
      </c>
      <c r="F98" s="65">
        <v>139</v>
      </c>
      <c r="G98" s="65">
        <v>103</v>
      </c>
      <c r="H98" s="68">
        <f t="shared" si="46"/>
        <v>0.74100719424460426</v>
      </c>
      <c r="I98" s="73"/>
      <c r="J98" s="62"/>
      <c r="K98" s="62"/>
      <c r="L98" s="63"/>
      <c r="M98" s="138">
        <f t="shared" si="47"/>
        <v>103</v>
      </c>
      <c r="N98" s="92">
        <f t="shared" si="48"/>
        <v>0.74100719424460426</v>
      </c>
      <c r="O98" s="59">
        <v>1</v>
      </c>
      <c r="P98" s="141">
        <f t="shared" si="49"/>
        <v>133</v>
      </c>
      <c r="Q98" s="62">
        <v>133</v>
      </c>
      <c r="R98" s="65">
        <v>124</v>
      </c>
      <c r="S98" s="60">
        <f t="shared" si="50"/>
        <v>0.93233082706766912</v>
      </c>
      <c r="T98" s="73"/>
      <c r="U98" s="62"/>
      <c r="V98" s="62"/>
      <c r="W98" s="63"/>
      <c r="X98" s="138">
        <f t="shared" si="51"/>
        <v>124</v>
      </c>
      <c r="Y98" s="90">
        <f t="shared" si="52"/>
        <v>0.93233082706766912</v>
      </c>
      <c r="Z98" s="73">
        <v>1</v>
      </c>
      <c r="AA98" s="196">
        <f t="shared" si="53"/>
        <v>133</v>
      </c>
      <c r="AB98" s="62">
        <v>133</v>
      </c>
      <c r="AC98" s="65">
        <v>133</v>
      </c>
      <c r="AD98" s="60">
        <f t="shared" si="54"/>
        <v>1</v>
      </c>
      <c r="AE98" s="73"/>
      <c r="AF98" s="62"/>
      <c r="AG98" s="62"/>
      <c r="AH98" s="63"/>
      <c r="AI98" s="197">
        <f t="shared" si="55"/>
        <v>133</v>
      </c>
      <c r="AJ98" s="64">
        <f t="shared" si="56"/>
        <v>1</v>
      </c>
      <c r="AK98" s="56">
        <f t="shared" si="44"/>
        <v>6.7669172932330879E-2</v>
      </c>
    </row>
    <row r="99" spans="1:37" ht="30" x14ac:dyDescent="0.25">
      <c r="A99" s="66">
        <v>6007</v>
      </c>
      <c r="B99" s="91" t="s">
        <v>139</v>
      </c>
      <c r="C99" s="38"/>
      <c r="D99" s="73">
        <v>1</v>
      </c>
      <c r="E99" s="135">
        <f t="shared" si="45"/>
        <v>148</v>
      </c>
      <c r="F99" s="65">
        <v>148</v>
      </c>
      <c r="G99" s="65">
        <v>146</v>
      </c>
      <c r="H99" s="60">
        <f t="shared" si="46"/>
        <v>0.98648648648648651</v>
      </c>
      <c r="I99" s="73"/>
      <c r="J99" s="62"/>
      <c r="K99" s="62"/>
      <c r="L99" s="63"/>
      <c r="M99" s="138">
        <f t="shared" si="47"/>
        <v>146</v>
      </c>
      <c r="N99" s="90">
        <f t="shared" si="48"/>
        <v>0.98648648648648651</v>
      </c>
      <c r="O99" s="59">
        <v>1</v>
      </c>
      <c r="P99" s="141">
        <f t="shared" si="49"/>
        <v>148</v>
      </c>
      <c r="Q99" s="62">
        <v>148</v>
      </c>
      <c r="R99" s="65">
        <v>148</v>
      </c>
      <c r="S99" s="60">
        <f t="shared" si="50"/>
        <v>1</v>
      </c>
      <c r="T99" s="73"/>
      <c r="U99" s="62"/>
      <c r="V99" s="62"/>
      <c r="W99" s="63"/>
      <c r="X99" s="138">
        <f t="shared" si="51"/>
        <v>148</v>
      </c>
      <c r="Y99" s="90">
        <f t="shared" si="52"/>
        <v>1</v>
      </c>
      <c r="Z99" s="73">
        <v>1</v>
      </c>
      <c r="AA99" s="196">
        <f t="shared" si="53"/>
        <v>148</v>
      </c>
      <c r="AB99" s="62">
        <v>148</v>
      </c>
      <c r="AC99" s="65">
        <v>148</v>
      </c>
      <c r="AD99" s="60">
        <f t="shared" si="54"/>
        <v>1</v>
      </c>
      <c r="AE99" s="73"/>
      <c r="AF99" s="62"/>
      <c r="AG99" s="62"/>
      <c r="AH99" s="63"/>
      <c r="AI99" s="197">
        <f t="shared" si="55"/>
        <v>148</v>
      </c>
      <c r="AJ99" s="64">
        <f t="shared" si="56"/>
        <v>1</v>
      </c>
      <c r="AK99" s="56">
        <f t="shared" si="44"/>
        <v>0</v>
      </c>
    </row>
    <row r="100" spans="1:37" ht="30" x14ac:dyDescent="0.25">
      <c r="A100" s="66">
        <v>6010</v>
      </c>
      <c r="B100" s="91" t="s">
        <v>140</v>
      </c>
      <c r="C100" s="38"/>
      <c r="D100" s="73">
        <v>1</v>
      </c>
      <c r="E100" s="135">
        <f t="shared" si="45"/>
        <v>74</v>
      </c>
      <c r="F100" s="65">
        <v>74</v>
      </c>
      <c r="G100" s="65">
        <v>74</v>
      </c>
      <c r="H100" s="60">
        <f t="shared" si="46"/>
        <v>1</v>
      </c>
      <c r="I100" s="73"/>
      <c r="J100" s="62"/>
      <c r="K100" s="62"/>
      <c r="L100" s="63"/>
      <c r="M100" s="138">
        <f t="shared" si="47"/>
        <v>74</v>
      </c>
      <c r="N100" s="90">
        <f t="shared" si="48"/>
        <v>1</v>
      </c>
      <c r="O100" s="59">
        <v>1</v>
      </c>
      <c r="P100" s="141">
        <f t="shared" si="49"/>
        <v>74</v>
      </c>
      <c r="Q100" s="62">
        <v>74</v>
      </c>
      <c r="R100" s="65">
        <v>74</v>
      </c>
      <c r="S100" s="60">
        <f t="shared" si="50"/>
        <v>1</v>
      </c>
      <c r="T100" s="73"/>
      <c r="U100" s="62"/>
      <c r="V100" s="62"/>
      <c r="W100" s="63"/>
      <c r="X100" s="138">
        <f t="shared" si="51"/>
        <v>74</v>
      </c>
      <c r="Y100" s="90">
        <f t="shared" si="52"/>
        <v>1</v>
      </c>
      <c r="Z100" s="73">
        <v>1</v>
      </c>
      <c r="AA100" s="196">
        <f t="shared" si="53"/>
        <v>74</v>
      </c>
      <c r="AB100" s="62">
        <v>74</v>
      </c>
      <c r="AC100" s="65">
        <v>74</v>
      </c>
      <c r="AD100" s="60">
        <f t="shared" si="54"/>
        <v>1</v>
      </c>
      <c r="AE100" s="73"/>
      <c r="AF100" s="62"/>
      <c r="AG100" s="62"/>
      <c r="AH100" s="63"/>
      <c r="AI100" s="197">
        <f t="shared" si="55"/>
        <v>74</v>
      </c>
      <c r="AJ100" s="64">
        <f t="shared" si="56"/>
        <v>1</v>
      </c>
      <c r="AK100" s="56">
        <f t="shared" si="44"/>
        <v>0</v>
      </c>
    </row>
    <row r="101" spans="1:37" ht="30" x14ac:dyDescent="0.25">
      <c r="A101" s="66">
        <v>6017</v>
      </c>
      <c r="B101" s="91" t="s">
        <v>115</v>
      </c>
      <c r="C101" s="38">
        <v>1</v>
      </c>
      <c r="D101" s="73">
        <v>1</v>
      </c>
      <c r="E101" s="135">
        <f t="shared" si="45"/>
        <v>13</v>
      </c>
      <c r="F101" s="65">
        <v>13</v>
      </c>
      <c r="G101" s="65">
        <v>13</v>
      </c>
      <c r="H101" s="60">
        <f t="shared" si="46"/>
        <v>1</v>
      </c>
      <c r="I101" s="73"/>
      <c r="J101" s="62"/>
      <c r="K101" s="62"/>
      <c r="L101" s="63"/>
      <c r="M101" s="138">
        <f t="shared" si="47"/>
        <v>13</v>
      </c>
      <c r="N101" s="90">
        <f t="shared" si="48"/>
        <v>1</v>
      </c>
      <c r="O101" s="59">
        <v>1</v>
      </c>
      <c r="P101" s="141">
        <f t="shared" si="49"/>
        <v>13</v>
      </c>
      <c r="Q101" s="62">
        <v>13</v>
      </c>
      <c r="R101" s="65">
        <v>13</v>
      </c>
      <c r="S101" s="60">
        <f t="shared" si="50"/>
        <v>1</v>
      </c>
      <c r="T101" s="73"/>
      <c r="U101" s="62"/>
      <c r="V101" s="62"/>
      <c r="W101" s="63"/>
      <c r="X101" s="138">
        <f t="shared" si="51"/>
        <v>13</v>
      </c>
      <c r="Y101" s="90">
        <f t="shared" si="52"/>
        <v>1</v>
      </c>
      <c r="Z101" s="73">
        <v>1</v>
      </c>
      <c r="AA101" s="196">
        <f t="shared" si="53"/>
        <v>13</v>
      </c>
      <c r="AB101" s="62">
        <v>13</v>
      </c>
      <c r="AC101" s="65">
        <v>13</v>
      </c>
      <c r="AD101" s="60">
        <f t="shared" si="54"/>
        <v>1</v>
      </c>
      <c r="AE101" s="73"/>
      <c r="AF101" s="62"/>
      <c r="AG101" s="62"/>
      <c r="AH101" s="63"/>
      <c r="AI101" s="197">
        <f t="shared" si="55"/>
        <v>13</v>
      </c>
      <c r="AJ101" s="64">
        <f t="shared" si="56"/>
        <v>1</v>
      </c>
      <c r="AK101" s="56">
        <f t="shared" ref="AK101:AK105" si="57">AJ101-Y101</f>
        <v>0</v>
      </c>
    </row>
    <row r="102" spans="1:37" ht="30" x14ac:dyDescent="0.25">
      <c r="A102" s="66">
        <v>6019</v>
      </c>
      <c r="B102" s="91" t="s">
        <v>141</v>
      </c>
      <c r="C102" s="38"/>
      <c r="D102" s="73">
        <v>1</v>
      </c>
      <c r="E102" s="135">
        <f t="shared" ref="E102:E105" si="58">F102+J102</f>
        <v>9</v>
      </c>
      <c r="F102" s="65">
        <v>9</v>
      </c>
      <c r="G102" s="65">
        <v>9</v>
      </c>
      <c r="H102" s="60">
        <f t="shared" ref="H102:H105" si="59">G102/F102</f>
        <v>1</v>
      </c>
      <c r="I102" s="73"/>
      <c r="J102" s="62"/>
      <c r="K102" s="62"/>
      <c r="L102" s="63"/>
      <c r="M102" s="138">
        <f t="shared" si="47"/>
        <v>9</v>
      </c>
      <c r="N102" s="90">
        <f t="shared" si="48"/>
        <v>1</v>
      </c>
      <c r="O102" s="59">
        <v>1</v>
      </c>
      <c r="P102" s="141">
        <f t="shared" ref="P102:P105" si="60">Q102+U102</f>
        <v>9</v>
      </c>
      <c r="Q102" s="62">
        <v>9</v>
      </c>
      <c r="R102" s="65">
        <v>9</v>
      </c>
      <c r="S102" s="60">
        <f t="shared" ref="S102:S105" si="61">R102/Q102</f>
        <v>1</v>
      </c>
      <c r="T102" s="73"/>
      <c r="U102" s="62"/>
      <c r="V102" s="62"/>
      <c r="W102" s="63"/>
      <c r="X102" s="138">
        <f t="shared" si="51"/>
        <v>9</v>
      </c>
      <c r="Y102" s="90">
        <f t="shared" si="52"/>
        <v>1</v>
      </c>
      <c r="Z102" s="73">
        <v>1</v>
      </c>
      <c r="AA102" s="196">
        <f t="shared" ref="AA102:AA105" si="62">AB102+AF102</f>
        <v>9</v>
      </c>
      <c r="AB102" s="62">
        <v>9</v>
      </c>
      <c r="AC102" s="65">
        <v>9</v>
      </c>
      <c r="AD102" s="60">
        <f t="shared" ref="AD102:AD105" si="63">AC102/AB102</f>
        <v>1</v>
      </c>
      <c r="AE102" s="73"/>
      <c r="AF102" s="62"/>
      <c r="AG102" s="62"/>
      <c r="AH102" s="63"/>
      <c r="AI102" s="197">
        <f t="shared" si="55"/>
        <v>9</v>
      </c>
      <c r="AJ102" s="64">
        <f t="shared" si="56"/>
        <v>1</v>
      </c>
      <c r="AK102" s="56">
        <f t="shared" si="57"/>
        <v>0</v>
      </c>
    </row>
    <row r="103" spans="1:37" ht="30" x14ac:dyDescent="0.25">
      <c r="A103" s="66">
        <v>6025</v>
      </c>
      <c r="B103" s="91" t="s">
        <v>142</v>
      </c>
      <c r="C103" s="38"/>
      <c r="D103" s="73">
        <v>1</v>
      </c>
      <c r="E103" s="135">
        <f t="shared" si="58"/>
        <v>75</v>
      </c>
      <c r="F103" s="65">
        <v>75</v>
      </c>
      <c r="G103" s="65">
        <v>75</v>
      </c>
      <c r="H103" s="60">
        <f t="shared" si="59"/>
        <v>1</v>
      </c>
      <c r="I103" s="73"/>
      <c r="J103" s="62"/>
      <c r="K103" s="62"/>
      <c r="L103" s="63"/>
      <c r="M103" s="138">
        <f t="shared" si="47"/>
        <v>75</v>
      </c>
      <c r="N103" s="90">
        <f t="shared" si="48"/>
        <v>1</v>
      </c>
      <c r="O103" s="59">
        <v>1</v>
      </c>
      <c r="P103" s="141">
        <f t="shared" si="60"/>
        <v>75</v>
      </c>
      <c r="Q103" s="62">
        <v>75</v>
      </c>
      <c r="R103" s="65">
        <v>75</v>
      </c>
      <c r="S103" s="60">
        <f t="shared" si="61"/>
        <v>1</v>
      </c>
      <c r="T103" s="73"/>
      <c r="U103" s="62"/>
      <c r="V103" s="62"/>
      <c r="W103" s="63"/>
      <c r="X103" s="138">
        <f t="shared" si="51"/>
        <v>75</v>
      </c>
      <c r="Y103" s="90">
        <f t="shared" si="52"/>
        <v>1</v>
      </c>
      <c r="Z103" s="73">
        <v>1</v>
      </c>
      <c r="AA103" s="196">
        <f t="shared" si="62"/>
        <v>75</v>
      </c>
      <c r="AB103" s="62">
        <v>75</v>
      </c>
      <c r="AC103" s="65">
        <v>75</v>
      </c>
      <c r="AD103" s="60">
        <f t="shared" si="63"/>
        <v>1</v>
      </c>
      <c r="AE103" s="73"/>
      <c r="AF103" s="62"/>
      <c r="AG103" s="62"/>
      <c r="AH103" s="63"/>
      <c r="AI103" s="197">
        <f t="shared" si="55"/>
        <v>75</v>
      </c>
      <c r="AJ103" s="64">
        <f t="shared" si="56"/>
        <v>1</v>
      </c>
      <c r="AK103" s="56">
        <f t="shared" si="57"/>
        <v>0</v>
      </c>
    </row>
    <row r="104" spans="1:37" ht="30" x14ac:dyDescent="0.25">
      <c r="A104" s="66">
        <v>6028</v>
      </c>
      <c r="B104" s="91" t="s">
        <v>126</v>
      </c>
      <c r="C104" s="38"/>
      <c r="D104" s="73">
        <v>1</v>
      </c>
      <c r="E104" s="135">
        <f t="shared" si="58"/>
        <v>15</v>
      </c>
      <c r="F104" s="65">
        <v>15</v>
      </c>
      <c r="G104" s="65">
        <v>12</v>
      </c>
      <c r="H104" s="68">
        <f t="shared" si="59"/>
        <v>0.8</v>
      </c>
      <c r="I104" s="73"/>
      <c r="J104" s="93"/>
      <c r="K104" s="93"/>
      <c r="L104" s="144"/>
      <c r="M104" s="138">
        <f t="shared" si="47"/>
        <v>12</v>
      </c>
      <c r="N104" s="92">
        <f t="shared" si="48"/>
        <v>0.8</v>
      </c>
      <c r="O104" s="59">
        <v>1</v>
      </c>
      <c r="P104" s="141">
        <f t="shared" si="60"/>
        <v>15</v>
      </c>
      <c r="Q104" s="62">
        <v>15</v>
      </c>
      <c r="R104" s="65">
        <v>14</v>
      </c>
      <c r="S104" s="60">
        <f t="shared" si="61"/>
        <v>0.93333333333333335</v>
      </c>
      <c r="T104" s="73"/>
      <c r="U104" s="141"/>
      <c r="V104" s="141"/>
      <c r="W104" s="144"/>
      <c r="X104" s="138">
        <f t="shared" si="51"/>
        <v>14</v>
      </c>
      <c r="Y104" s="90">
        <f t="shared" si="52"/>
        <v>0.93333333333333335</v>
      </c>
      <c r="Z104" s="73">
        <v>1</v>
      </c>
      <c r="AA104" s="196">
        <f t="shared" si="62"/>
        <v>15</v>
      </c>
      <c r="AB104" s="62">
        <v>15</v>
      </c>
      <c r="AC104" s="65">
        <v>15</v>
      </c>
      <c r="AD104" s="60">
        <f t="shared" si="63"/>
        <v>1</v>
      </c>
      <c r="AE104" s="73"/>
      <c r="AF104" s="141"/>
      <c r="AG104" s="141"/>
      <c r="AH104" s="144"/>
      <c r="AI104" s="197">
        <f t="shared" si="55"/>
        <v>15</v>
      </c>
      <c r="AJ104" s="64">
        <f t="shared" si="56"/>
        <v>1</v>
      </c>
      <c r="AK104" s="56">
        <f t="shared" si="57"/>
        <v>6.6666666666666652E-2</v>
      </c>
    </row>
    <row r="105" spans="1:37" ht="15.75" thickBot="1" x14ac:dyDescent="0.3">
      <c r="A105" s="66">
        <v>6030</v>
      </c>
      <c r="B105" s="91" t="s">
        <v>16</v>
      </c>
      <c r="C105" s="38"/>
      <c r="D105" s="73">
        <v>1</v>
      </c>
      <c r="E105" s="135">
        <f t="shared" si="58"/>
        <v>40</v>
      </c>
      <c r="F105" s="65">
        <v>40</v>
      </c>
      <c r="G105" s="65">
        <v>40</v>
      </c>
      <c r="H105" s="60">
        <f t="shared" si="59"/>
        <v>1</v>
      </c>
      <c r="I105" s="73"/>
      <c r="J105" s="141"/>
      <c r="K105" s="141"/>
      <c r="L105" s="195"/>
      <c r="M105" s="141">
        <f t="shared" si="47"/>
        <v>40</v>
      </c>
      <c r="N105" s="90">
        <f t="shared" si="48"/>
        <v>1</v>
      </c>
      <c r="O105" s="76">
        <v>1</v>
      </c>
      <c r="P105" s="142">
        <f t="shared" si="60"/>
        <v>40</v>
      </c>
      <c r="Q105" s="79">
        <v>40</v>
      </c>
      <c r="R105" s="81">
        <v>40</v>
      </c>
      <c r="S105" s="77">
        <f t="shared" si="61"/>
        <v>1</v>
      </c>
      <c r="T105" s="78"/>
      <c r="U105" s="142"/>
      <c r="V105" s="142"/>
      <c r="W105" s="213"/>
      <c r="X105" s="142">
        <f t="shared" si="51"/>
        <v>40</v>
      </c>
      <c r="Y105" s="194">
        <f t="shared" si="52"/>
        <v>1</v>
      </c>
      <c r="Z105" s="78">
        <v>1</v>
      </c>
      <c r="AA105" s="198">
        <f t="shared" si="62"/>
        <v>40</v>
      </c>
      <c r="AB105" s="79">
        <v>40</v>
      </c>
      <c r="AC105" s="81">
        <v>40</v>
      </c>
      <c r="AD105" s="77">
        <f t="shared" si="63"/>
        <v>1</v>
      </c>
      <c r="AE105" s="78"/>
      <c r="AF105" s="142"/>
      <c r="AG105" s="142"/>
      <c r="AH105" s="213"/>
      <c r="AI105" s="198">
        <f t="shared" si="55"/>
        <v>40</v>
      </c>
      <c r="AJ105" s="80">
        <f t="shared" si="56"/>
        <v>1</v>
      </c>
      <c r="AK105" s="56">
        <f t="shared" si="57"/>
        <v>0</v>
      </c>
    </row>
  </sheetData>
  <sortState ref="A6:AK105">
    <sortCondition ref="AJ6:AJ105"/>
  </sortState>
  <mergeCells count="34">
    <mergeCell ref="Z2:AJ2"/>
    <mergeCell ref="Z3:Z4"/>
    <mergeCell ref="AA3:AA4"/>
    <mergeCell ref="AB3:AB4"/>
    <mergeCell ref="AC3:AD3"/>
    <mergeCell ref="AE3:AE4"/>
    <mergeCell ref="AF3:AF4"/>
    <mergeCell ref="AG3:AH3"/>
    <mergeCell ref="AI3:AI4"/>
    <mergeCell ref="AJ3:AJ4"/>
    <mergeCell ref="A2:A4"/>
    <mergeCell ref="B2:B4"/>
    <mergeCell ref="C2:C4"/>
    <mergeCell ref="D2:N2"/>
    <mergeCell ref="O2:Y2"/>
    <mergeCell ref="Q3:Q4"/>
    <mergeCell ref="R3:S3"/>
    <mergeCell ref="T3:T4"/>
    <mergeCell ref="AK2:AK4"/>
    <mergeCell ref="D3:D4"/>
    <mergeCell ref="F3:F4"/>
    <mergeCell ref="G3:H3"/>
    <mergeCell ref="J3:J4"/>
    <mergeCell ref="K3:L3"/>
    <mergeCell ref="E3:E4"/>
    <mergeCell ref="I3:I4"/>
    <mergeCell ref="M3:M4"/>
    <mergeCell ref="U3:U4"/>
    <mergeCell ref="V3:W3"/>
    <mergeCell ref="X3:X4"/>
    <mergeCell ref="Y3:Y4"/>
    <mergeCell ref="N3:N4"/>
    <mergeCell ref="O3:O4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09"/>
  <sheetViews>
    <sheetView topLeftCell="A61" workbookViewId="0">
      <selection activeCell="R120" sqref="R120"/>
    </sheetView>
  </sheetViews>
  <sheetFormatPr defaultRowHeight="15" x14ac:dyDescent="0.25"/>
  <cols>
    <col min="1" max="1" width="6.42578125" customWidth="1"/>
    <col min="2" max="2" width="71.85546875" customWidth="1"/>
    <col min="3" max="3" width="9.85546875" customWidth="1"/>
    <col min="4" max="4" width="11.5703125" customWidth="1"/>
    <col min="5" max="5" width="15.140625" hidden="1" customWidth="1"/>
    <col min="6" max="6" width="14.85546875" hidden="1" customWidth="1"/>
    <col min="7" max="7" width="16.42578125" hidden="1" customWidth="1"/>
    <col min="8" max="8" width="17" hidden="1" customWidth="1"/>
    <col min="9" max="9" width="15.28515625" hidden="1" customWidth="1"/>
    <col min="10" max="10" width="13.5703125" hidden="1" customWidth="1"/>
    <col min="11" max="11" width="15.85546875" hidden="1" customWidth="1"/>
    <col min="12" max="12" width="13.5703125" customWidth="1"/>
    <col min="13" max="13" width="15.28515625" customWidth="1"/>
    <col min="14" max="14" width="13.5703125" customWidth="1"/>
    <col min="15" max="15" width="15.85546875" hidden="1" customWidth="1"/>
    <col min="16" max="16" width="13.5703125" customWidth="1"/>
    <col min="17" max="17" width="15.28515625" customWidth="1"/>
    <col min="18" max="18" width="13.5703125" customWidth="1"/>
    <col min="19" max="19" width="15.85546875" customWidth="1"/>
  </cols>
  <sheetData>
    <row r="1" spans="1:19" ht="15.75" thickBot="1" x14ac:dyDescent="0.3"/>
    <row r="2" spans="1:19" ht="66.75" customHeight="1" x14ac:dyDescent="0.25">
      <c r="A2" s="247" t="s">
        <v>0</v>
      </c>
      <c r="B2" s="247" t="s">
        <v>92</v>
      </c>
      <c r="C2" s="238" t="s">
        <v>93</v>
      </c>
      <c r="D2" s="231" t="s">
        <v>97</v>
      </c>
      <c r="E2" s="250" t="s">
        <v>143</v>
      </c>
      <c r="F2" s="251"/>
      <c r="G2" s="252"/>
      <c r="H2" s="250" t="s">
        <v>94</v>
      </c>
      <c r="I2" s="251"/>
      <c r="J2" s="252"/>
      <c r="K2" s="253" t="s">
        <v>95</v>
      </c>
      <c r="L2" s="250" t="s">
        <v>96</v>
      </c>
      <c r="M2" s="251"/>
      <c r="N2" s="252"/>
      <c r="O2" s="241" t="s">
        <v>95</v>
      </c>
      <c r="P2" s="250" t="s">
        <v>161</v>
      </c>
      <c r="Q2" s="251"/>
      <c r="R2" s="252"/>
      <c r="S2" s="241" t="s">
        <v>95</v>
      </c>
    </row>
    <row r="3" spans="1:19" ht="15" customHeight="1" x14ac:dyDescent="0.25">
      <c r="A3" s="248"/>
      <c r="B3" s="248"/>
      <c r="C3" s="239"/>
      <c r="D3" s="255"/>
      <c r="E3" s="243" t="s">
        <v>98</v>
      </c>
      <c r="F3" s="245" t="s">
        <v>9</v>
      </c>
      <c r="G3" s="246"/>
      <c r="H3" s="243" t="s">
        <v>98</v>
      </c>
      <c r="I3" s="245" t="s">
        <v>9</v>
      </c>
      <c r="J3" s="246"/>
      <c r="K3" s="254"/>
      <c r="L3" s="243" t="s">
        <v>98</v>
      </c>
      <c r="M3" s="245" t="s">
        <v>9</v>
      </c>
      <c r="N3" s="246"/>
      <c r="O3" s="242"/>
      <c r="P3" s="243" t="s">
        <v>98</v>
      </c>
      <c r="Q3" s="245" t="s">
        <v>9</v>
      </c>
      <c r="R3" s="246"/>
      <c r="S3" s="242"/>
    </row>
    <row r="4" spans="1:19" ht="51" x14ac:dyDescent="0.25">
      <c r="A4" s="249"/>
      <c r="B4" s="249"/>
      <c r="C4" s="240"/>
      <c r="D4" s="255"/>
      <c r="E4" s="244"/>
      <c r="F4" s="33" t="s">
        <v>99</v>
      </c>
      <c r="G4" s="34" t="s">
        <v>100</v>
      </c>
      <c r="H4" s="244"/>
      <c r="I4" s="33" t="s">
        <v>99</v>
      </c>
      <c r="J4" s="34" t="s">
        <v>100</v>
      </c>
      <c r="K4" s="254"/>
      <c r="L4" s="244"/>
      <c r="M4" s="33" t="s">
        <v>99</v>
      </c>
      <c r="N4" s="34" t="s">
        <v>100</v>
      </c>
      <c r="O4" s="242"/>
      <c r="P4" s="244"/>
      <c r="Q4" s="33" t="s">
        <v>99</v>
      </c>
      <c r="R4" s="34" t="s">
        <v>100</v>
      </c>
      <c r="S4" s="242"/>
    </row>
    <row r="5" spans="1:19" x14ac:dyDescent="0.25">
      <c r="A5" s="31"/>
      <c r="B5" s="31" t="s">
        <v>14</v>
      </c>
      <c r="C5" s="32">
        <v>0.7</v>
      </c>
      <c r="D5" s="38"/>
      <c r="E5" s="35">
        <f>SUM(E6:E105)</f>
        <v>12675</v>
      </c>
      <c r="F5" s="31">
        <f>SUM(F6:F105)</f>
        <v>8594</v>
      </c>
      <c r="G5" s="36">
        <f t="shared" ref="G5" si="0">F5/E5</f>
        <v>0.67802761341222884</v>
      </c>
      <c r="H5" s="35">
        <f>SUM(H6:H105)</f>
        <v>12845</v>
      </c>
      <c r="I5" s="31">
        <f>SUM(I6:I105)</f>
        <v>8919</v>
      </c>
      <c r="J5" s="36">
        <f t="shared" ref="J5" si="1">I5/H5</f>
        <v>0.69435578045932267</v>
      </c>
      <c r="K5" s="179">
        <f t="shared" ref="K5" si="2">J5-G5</f>
        <v>1.6328167047093833E-2</v>
      </c>
      <c r="L5" s="35">
        <f>SUM(L6:L105)</f>
        <v>12812</v>
      </c>
      <c r="M5" s="31">
        <f>SUM(M6:M105)</f>
        <v>9022</v>
      </c>
      <c r="N5" s="36">
        <f t="shared" ref="N5" si="3">M5/L5</f>
        <v>0.70418357789572272</v>
      </c>
      <c r="O5" s="37">
        <f t="shared" ref="O5:O36" si="4">N5-J5</f>
        <v>9.8277974364000542E-3</v>
      </c>
      <c r="P5" s="35">
        <f>SUM(P6:P105)</f>
        <v>12812</v>
      </c>
      <c r="Q5" s="31">
        <f>SUM(Q6:Q105)</f>
        <v>9253</v>
      </c>
      <c r="R5" s="36">
        <f t="shared" ref="R5" si="5">Q5/P5</f>
        <v>0.7222135497970652</v>
      </c>
      <c r="S5" s="37">
        <f t="shared" ref="S5:S36" si="6">R5-N5</f>
        <v>1.8029971901342479E-2</v>
      </c>
    </row>
    <row r="6" spans="1:19" x14ac:dyDescent="0.25">
      <c r="A6" s="18">
        <v>6017</v>
      </c>
      <c r="B6" s="26" t="s">
        <v>115</v>
      </c>
      <c r="C6" s="41">
        <v>0.7</v>
      </c>
      <c r="D6" s="38"/>
      <c r="E6" s="94">
        <v>45</v>
      </c>
      <c r="F6" s="46">
        <v>0</v>
      </c>
      <c r="G6" s="151">
        <f t="shared" ref="G6:G37" si="7">F6/E6</f>
        <v>0</v>
      </c>
      <c r="H6" s="145">
        <v>44</v>
      </c>
      <c r="I6" s="46">
        <v>0</v>
      </c>
      <c r="J6" s="45">
        <f t="shared" ref="J6:J37" si="8">I6/H6</f>
        <v>0</v>
      </c>
      <c r="K6" s="43">
        <f t="shared" ref="K6:K37" si="9">J6-G6</f>
        <v>0</v>
      </c>
      <c r="L6" s="94">
        <v>13</v>
      </c>
      <c r="M6" s="46">
        <v>0</v>
      </c>
      <c r="N6" s="45">
        <f t="shared" ref="N6:N37" si="10">M6/L6</f>
        <v>0</v>
      </c>
      <c r="O6" s="44">
        <f t="shared" si="4"/>
        <v>0</v>
      </c>
      <c r="P6" s="94">
        <v>13</v>
      </c>
      <c r="Q6" s="46">
        <v>0</v>
      </c>
      <c r="R6" s="45">
        <f t="shared" ref="R6:R37" si="11">Q6/P6</f>
        <v>0</v>
      </c>
      <c r="S6" s="44">
        <f t="shared" si="6"/>
        <v>0</v>
      </c>
    </row>
    <row r="7" spans="1:19" ht="30" x14ac:dyDescent="0.25">
      <c r="A7" s="15">
        <v>6021</v>
      </c>
      <c r="B7" s="39" t="s">
        <v>77</v>
      </c>
      <c r="C7" s="41">
        <v>0.9</v>
      </c>
      <c r="D7" s="38">
        <v>1</v>
      </c>
      <c r="E7" s="152">
        <v>266</v>
      </c>
      <c r="F7" s="124">
        <v>47</v>
      </c>
      <c r="G7" s="151">
        <f t="shared" si="7"/>
        <v>0.17669172932330826</v>
      </c>
      <c r="H7" s="153">
        <v>272</v>
      </c>
      <c r="I7" s="124">
        <v>47</v>
      </c>
      <c r="J7" s="45">
        <f t="shared" si="8"/>
        <v>0.17279411764705882</v>
      </c>
      <c r="K7" s="43">
        <f t="shared" si="9"/>
        <v>-3.8976116762494406E-3</v>
      </c>
      <c r="L7" s="152">
        <v>272</v>
      </c>
      <c r="M7" s="124">
        <v>47</v>
      </c>
      <c r="N7" s="45">
        <f t="shared" si="10"/>
        <v>0.17279411764705882</v>
      </c>
      <c r="O7" s="44">
        <f t="shared" si="4"/>
        <v>0</v>
      </c>
      <c r="P7" s="152">
        <v>272</v>
      </c>
      <c r="Q7" s="124">
        <v>47</v>
      </c>
      <c r="R7" s="45">
        <f t="shared" si="11"/>
        <v>0.17279411764705882</v>
      </c>
      <c r="S7" s="44">
        <f t="shared" si="6"/>
        <v>0</v>
      </c>
    </row>
    <row r="8" spans="1:19" x14ac:dyDescent="0.25">
      <c r="A8" s="15">
        <v>6016</v>
      </c>
      <c r="B8" s="39" t="s">
        <v>91</v>
      </c>
      <c r="C8" s="41">
        <v>0.9</v>
      </c>
      <c r="D8" s="38">
        <v>1</v>
      </c>
      <c r="E8" s="152">
        <v>318</v>
      </c>
      <c r="F8" s="124">
        <v>83</v>
      </c>
      <c r="G8" s="151">
        <f t="shared" si="7"/>
        <v>0.2610062893081761</v>
      </c>
      <c r="H8" s="153">
        <v>325</v>
      </c>
      <c r="I8" s="124">
        <v>86</v>
      </c>
      <c r="J8" s="45">
        <f t="shared" si="8"/>
        <v>0.26461538461538464</v>
      </c>
      <c r="K8" s="43">
        <f t="shared" si="9"/>
        <v>3.609095307208543E-3</v>
      </c>
      <c r="L8" s="152">
        <v>325</v>
      </c>
      <c r="M8" s="124">
        <v>86</v>
      </c>
      <c r="N8" s="45">
        <f t="shared" si="10"/>
        <v>0.26461538461538464</v>
      </c>
      <c r="O8" s="44">
        <f t="shared" si="4"/>
        <v>0</v>
      </c>
      <c r="P8" s="152">
        <v>325</v>
      </c>
      <c r="Q8" s="124">
        <v>87</v>
      </c>
      <c r="R8" s="45">
        <f t="shared" si="11"/>
        <v>0.26769230769230767</v>
      </c>
      <c r="S8" s="44">
        <f t="shared" si="6"/>
        <v>3.0769230769230327E-3</v>
      </c>
    </row>
    <row r="9" spans="1:19" x14ac:dyDescent="0.25">
      <c r="A9" s="15">
        <v>6002</v>
      </c>
      <c r="B9" s="39" t="s">
        <v>102</v>
      </c>
      <c r="C9" s="41">
        <v>0.9</v>
      </c>
      <c r="D9" s="38">
        <v>1</v>
      </c>
      <c r="E9" s="152">
        <v>875</v>
      </c>
      <c r="F9" s="124">
        <v>218</v>
      </c>
      <c r="G9" s="151">
        <f t="shared" si="7"/>
        <v>0.24914285714285714</v>
      </c>
      <c r="H9" s="153">
        <v>894</v>
      </c>
      <c r="I9" s="124">
        <v>225</v>
      </c>
      <c r="J9" s="45">
        <f t="shared" si="8"/>
        <v>0.25167785234899331</v>
      </c>
      <c r="K9" s="43">
        <f t="shared" si="9"/>
        <v>2.5349952061361758E-3</v>
      </c>
      <c r="L9" s="152">
        <v>894</v>
      </c>
      <c r="M9" s="124">
        <v>227</v>
      </c>
      <c r="N9" s="45">
        <f t="shared" si="10"/>
        <v>0.25391498881431768</v>
      </c>
      <c r="O9" s="44">
        <f t="shared" si="4"/>
        <v>2.2371364653243631E-3</v>
      </c>
      <c r="P9" s="152">
        <v>894</v>
      </c>
      <c r="Q9" s="124">
        <v>293</v>
      </c>
      <c r="R9" s="45">
        <f t="shared" si="11"/>
        <v>0.32774049217002238</v>
      </c>
      <c r="S9" s="44">
        <f t="shared" si="6"/>
        <v>7.3825503355704702E-2</v>
      </c>
    </row>
    <row r="10" spans="1:19" x14ac:dyDescent="0.25">
      <c r="A10" s="15">
        <v>4024</v>
      </c>
      <c r="B10" s="39" t="s">
        <v>46</v>
      </c>
      <c r="C10" s="41">
        <v>0.9</v>
      </c>
      <c r="D10" s="38">
        <v>1</v>
      </c>
      <c r="E10" s="152">
        <v>602</v>
      </c>
      <c r="F10" s="124">
        <v>164</v>
      </c>
      <c r="G10" s="151">
        <f t="shared" si="7"/>
        <v>0.27242524916943522</v>
      </c>
      <c r="H10" s="153">
        <v>617</v>
      </c>
      <c r="I10" s="124">
        <v>172</v>
      </c>
      <c r="J10" s="45">
        <f t="shared" si="8"/>
        <v>0.27876823338735818</v>
      </c>
      <c r="K10" s="43">
        <f t="shared" si="9"/>
        <v>6.3429842179229534E-3</v>
      </c>
      <c r="L10" s="152">
        <v>617</v>
      </c>
      <c r="M10" s="124">
        <v>189</v>
      </c>
      <c r="N10" s="45">
        <f t="shared" si="10"/>
        <v>0.30632090761750408</v>
      </c>
      <c r="O10" s="44">
        <f t="shared" si="4"/>
        <v>2.7552674230145902E-2</v>
      </c>
      <c r="P10" s="152">
        <v>617</v>
      </c>
      <c r="Q10" s="124">
        <v>209</v>
      </c>
      <c r="R10" s="45">
        <f t="shared" si="11"/>
        <v>0.3387358184764992</v>
      </c>
      <c r="S10" s="44">
        <f t="shared" si="6"/>
        <v>3.2414910858995116E-2</v>
      </c>
    </row>
    <row r="11" spans="1:19" ht="30" x14ac:dyDescent="0.25">
      <c r="A11" s="18">
        <v>5708</v>
      </c>
      <c r="B11" s="26" t="s">
        <v>101</v>
      </c>
      <c r="C11" s="41">
        <v>0.7</v>
      </c>
      <c r="D11" s="38">
        <v>1</v>
      </c>
      <c r="E11" s="47">
        <v>55</v>
      </c>
      <c r="F11" s="46">
        <v>22</v>
      </c>
      <c r="G11" s="151">
        <f t="shared" si="7"/>
        <v>0.4</v>
      </c>
      <c r="H11" s="146">
        <v>59</v>
      </c>
      <c r="I11" s="46">
        <v>22</v>
      </c>
      <c r="J11" s="45">
        <f t="shared" si="8"/>
        <v>0.3728813559322034</v>
      </c>
      <c r="K11" s="43">
        <f t="shared" si="9"/>
        <v>-2.7118644067796627E-2</v>
      </c>
      <c r="L11" s="47">
        <v>59</v>
      </c>
      <c r="M11" s="46">
        <v>22</v>
      </c>
      <c r="N11" s="45">
        <f t="shared" si="10"/>
        <v>0.3728813559322034</v>
      </c>
      <c r="O11" s="44">
        <f t="shared" si="4"/>
        <v>0</v>
      </c>
      <c r="P11" s="47">
        <v>59</v>
      </c>
      <c r="Q11" s="46">
        <v>23</v>
      </c>
      <c r="R11" s="45">
        <f t="shared" si="11"/>
        <v>0.38983050847457629</v>
      </c>
      <c r="S11" s="44">
        <f t="shared" si="6"/>
        <v>1.6949152542372892E-2</v>
      </c>
    </row>
    <row r="12" spans="1:19" x14ac:dyDescent="0.25">
      <c r="A12" s="23">
        <v>5018</v>
      </c>
      <c r="B12" s="40" t="s">
        <v>90</v>
      </c>
      <c r="C12" s="41">
        <v>0.7</v>
      </c>
      <c r="D12" s="38">
        <v>1</v>
      </c>
      <c r="E12" s="152">
        <v>45</v>
      </c>
      <c r="F12" s="46">
        <v>18</v>
      </c>
      <c r="G12" s="151">
        <f t="shared" si="7"/>
        <v>0.4</v>
      </c>
      <c r="H12" s="186">
        <v>44</v>
      </c>
      <c r="I12" s="46">
        <v>18</v>
      </c>
      <c r="J12" s="45">
        <f t="shared" si="8"/>
        <v>0.40909090909090912</v>
      </c>
      <c r="K12" s="43">
        <f t="shared" si="9"/>
        <v>9.0909090909090939E-3</v>
      </c>
      <c r="L12" s="152">
        <v>44</v>
      </c>
      <c r="M12" s="46">
        <v>18</v>
      </c>
      <c r="N12" s="45">
        <f t="shared" si="10"/>
        <v>0.40909090909090912</v>
      </c>
      <c r="O12" s="44">
        <f t="shared" si="4"/>
        <v>0</v>
      </c>
      <c r="P12" s="152">
        <v>44</v>
      </c>
      <c r="Q12" s="46">
        <v>18</v>
      </c>
      <c r="R12" s="45">
        <f t="shared" si="11"/>
        <v>0.40909090909090912</v>
      </c>
      <c r="S12" s="44">
        <f t="shared" si="6"/>
        <v>0</v>
      </c>
    </row>
    <row r="13" spans="1:19" x14ac:dyDescent="0.25">
      <c r="A13" s="23">
        <v>3002</v>
      </c>
      <c r="B13" s="40" t="s">
        <v>88</v>
      </c>
      <c r="C13" s="41">
        <v>0.7</v>
      </c>
      <c r="D13" s="38">
        <v>1</v>
      </c>
      <c r="E13" s="155">
        <v>136</v>
      </c>
      <c r="F13" s="178">
        <v>48</v>
      </c>
      <c r="G13" s="151">
        <f t="shared" si="7"/>
        <v>0.35294117647058826</v>
      </c>
      <c r="H13" s="157">
        <v>139</v>
      </c>
      <c r="I13" s="178">
        <v>59</v>
      </c>
      <c r="J13" s="45">
        <f t="shared" si="8"/>
        <v>0.42446043165467628</v>
      </c>
      <c r="K13" s="43">
        <f t="shared" si="9"/>
        <v>7.1519255184088026E-2</v>
      </c>
      <c r="L13" s="155">
        <v>139</v>
      </c>
      <c r="M13" s="178">
        <v>59</v>
      </c>
      <c r="N13" s="45">
        <f t="shared" si="10"/>
        <v>0.42446043165467628</v>
      </c>
      <c r="O13" s="44">
        <f t="shared" si="4"/>
        <v>0</v>
      </c>
      <c r="P13" s="155">
        <v>139</v>
      </c>
      <c r="Q13" s="178">
        <v>60</v>
      </c>
      <c r="R13" s="45">
        <f t="shared" si="11"/>
        <v>0.43165467625899279</v>
      </c>
      <c r="S13" s="44">
        <f t="shared" si="6"/>
        <v>7.194244604316502E-3</v>
      </c>
    </row>
    <row r="14" spans="1:19" ht="30" x14ac:dyDescent="0.25">
      <c r="A14" s="15">
        <v>4021</v>
      </c>
      <c r="B14" s="39" t="s">
        <v>79</v>
      </c>
      <c r="C14" s="41">
        <v>0.9</v>
      </c>
      <c r="D14" s="38">
        <v>1</v>
      </c>
      <c r="E14" s="152">
        <v>182</v>
      </c>
      <c r="F14" s="124">
        <v>89</v>
      </c>
      <c r="G14" s="151">
        <f t="shared" si="7"/>
        <v>0.48901098901098899</v>
      </c>
      <c r="H14" s="187">
        <v>184</v>
      </c>
      <c r="I14" s="124">
        <v>90</v>
      </c>
      <c r="J14" s="45">
        <f t="shared" si="8"/>
        <v>0.4891304347826087</v>
      </c>
      <c r="K14" s="43">
        <f t="shared" si="9"/>
        <v>1.1944577161970837E-4</v>
      </c>
      <c r="L14" s="152">
        <v>184</v>
      </c>
      <c r="M14" s="124">
        <v>92</v>
      </c>
      <c r="N14" s="42">
        <f t="shared" si="10"/>
        <v>0.5</v>
      </c>
      <c r="O14" s="44">
        <f t="shared" si="4"/>
        <v>1.0869565217391297E-2</v>
      </c>
      <c r="P14" s="152">
        <v>184</v>
      </c>
      <c r="Q14" s="124">
        <v>92</v>
      </c>
      <c r="R14" s="42">
        <f t="shared" si="11"/>
        <v>0.5</v>
      </c>
      <c r="S14" s="44">
        <f t="shared" si="6"/>
        <v>0</v>
      </c>
    </row>
    <row r="15" spans="1:19" x14ac:dyDescent="0.25">
      <c r="A15" s="23">
        <v>6025</v>
      </c>
      <c r="B15" s="40" t="s">
        <v>142</v>
      </c>
      <c r="C15" s="41">
        <v>0.7</v>
      </c>
      <c r="D15" s="38"/>
      <c r="E15" s="152">
        <v>75</v>
      </c>
      <c r="F15" s="124">
        <v>40</v>
      </c>
      <c r="G15" s="151">
        <f t="shared" si="7"/>
        <v>0.53333333333333333</v>
      </c>
      <c r="H15" s="153">
        <v>75</v>
      </c>
      <c r="I15" s="124">
        <v>40</v>
      </c>
      <c r="J15" s="42">
        <f t="shared" si="8"/>
        <v>0.53333333333333333</v>
      </c>
      <c r="K15" s="43">
        <f t="shared" si="9"/>
        <v>0</v>
      </c>
      <c r="L15" s="152">
        <v>75</v>
      </c>
      <c r="M15" s="124">
        <v>40</v>
      </c>
      <c r="N15" s="42">
        <f t="shared" si="10"/>
        <v>0.53333333333333333</v>
      </c>
      <c r="O15" s="44">
        <f t="shared" si="4"/>
        <v>0</v>
      </c>
      <c r="P15" s="152">
        <v>75</v>
      </c>
      <c r="Q15" s="124">
        <v>40</v>
      </c>
      <c r="R15" s="42">
        <f t="shared" si="11"/>
        <v>0.53333333333333333</v>
      </c>
      <c r="S15" s="44">
        <f t="shared" si="6"/>
        <v>0</v>
      </c>
    </row>
    <row r="16" spans="1:19" x14ac:dyDescent="0.25">
      <c r="A16" s="23">
        <v>5207</v>
      </c>
      <c r="B16" s="40" t="s">
        <v>83</v>
      </c>
      <c r="C16" s="41">
        <v>0.7</v>
      </c>
      <c r="D16" s="38">
        <v>1</v>
      </c>
      <c r="E16" s="155">
        <v>234</v>
      </c>
      <c r="F16" s="46">
        <v>111</v>
      </c>
      <c r="G16" s="151">
        <f t="shared" si="7"/>
        <v>0.47435897435897434</v>
      </c>
      <c r="H16" s="156">
        <v>221</v>
      </c>
      <c r="I16" s="46">
        <v>116</v>
      </c>
      <c r="J16" s="42">
        <f t="shared" si="8"/>
        <v>0.52488687782805432</v>
      </c>
      <c r="K16" s="43">
        <f t="shared" si="9"/>
        <v>5.0527903469079982E-2</v>
      </c>
      <c r="L16" s="155">
        <v>221</v>
      </c>
      <c r="M16" s="46">
        <v>116</v>
      </c>
      <c r="N16" s="42">
        <f t="shared" si="10"/>
        <v>0.52488687782805432</v>
      </c>
      <c r="O16" s="44">
        <f t="shared" si="4"/>
        <v>0</v>
      </c>
      <c r="P16" s="155">
        <v>221</v>
      </c>
      <c r="Q16" s="46">
        <v>119</v>
      </c>
      <c r="R16" s="42">
        <f t="shared" si="11"/>
        <v>0.53846153846153844</v>
      </c>
      <c r="S16" s="44">
        <f t="shared" si="6"/>
        <v>1.3574660633484115E-2</v>
      </c>
    </row>
    <row r="17" spans="1:19" x14ac:dyDescent="0.25">
      <c r="A17" s="18">
        <v>6004</v>
      </c>
      <c r="B17" s="26" t="s">
        <v>19</v>
      </c>
      <c r="C17" s="41">
        <v>0.7</v>
      </c>
      <c r="D17" s="38"/>
      <c r="E17" s="94">
        <v>47</v>
      </c>
      <c r="F17" s="46">
        <v>27</v>
      </c>
      <c r="G17" s="151">
        <f t="shared" si="7"/>
        <v>0.57446808510638303</v>
      </c>
      <c r="H17" s="145">
        <v>48</v>
      </c>
      <c r="I17" s="46">
        <v>27</v>
      </c>
      <c r="J17" s="42">
        <f t="shared" si="8"/>
        <v>0.5625</v>
      </c>
      <c r="K17" s="43">
        <f t="shared" si="9"/>
        <v>-1.1968085106383031E-2</v>
      </c>
      <c r="L17" s="94">
        <v>48</v>
      </c>
      <c r="M17" s="46">
        <v>27</v>
      </c>
      <c r="N17" s="42">
        <f t="shared" si="10"/>
        <v>0.5625</v>
      </c>
      <c r="O17" s="44">
        <f t="shared" si="4"/>
        <v>0</v>
      </c>
      <c r="P17" s="94">
        <v>48</v>
      </c>
      <c r="Q17" s="46">
        <v>27</v>
      </c>
      <c r="R17" s="42">
        <f t="shared" si="11"/>
        <v>0.5625</v>
      </c>
      <c r="S17" s="44">
        <f t="shared" si="6"/>
        <v>0</v>
      </c>
    </row>
    <row r="18" spans="1:19" ht="30" x14ac:dyDescent="0.25">
      <c r="A18" s="23">
        <v>6011</v>
      </c>
      <c r="B18" s="40" t="s">
        <v>80</v>
      </c>
      <c r="C18" s="41">
        <v>0.7</v>
      </c>
      <c r="D18" s="38"/>
      <c r="E18" s="152">
        <v>82</v>
      </c>
      <c r="F18" s="46">
        <v>44</v>
      </c>
      <c r="G18" s="151">
        <f t="shared" si="7"/>
        <v>0.53658536585365857</v>
      </c>
      <c r="H18" s="154">
        <v>82</v>
      </c>
      <c r="I18" s="46">
        <v>45</v>
      </c>
      <c r="J18" s="42">
        <f t="shared" si="8"/>
        <v>0.54878048780487809</v>
      </c>
      <c r="K18" s="43">
        <f t="shared" si="9"/>
        <v>1.2195121951219523E-2</v>
      </c>
      <c r="L18" s="152">
        <v>82</v>
      </c>
      <c r="M18" s="46">
        <v>48</v>
      </c>
      <c r="N18" s="42">
        <f t="shared" si="10"/>
        <v>0.58536585365853655</v>
      </c>
      <c r="O18" s="44">
        <f t="shared" si="4"/>
        <v>3.6585365853658458E-2</v>
      </c>
      <c r="P18" s="152">
        <v>82</v>
      </c>
      <c r="Q18" s="46">
        <v>48</v>
      </c>
      <c r="R18" s="42">
        <f t="shared" si="11"/>
        <v>0.58536585365853655</v>
      </c>
      <c r="S18" s="44">
        <f t="shared" si="6"/>
        <v>0</v>
      </c>
    </row>
    <row r="19" spans="1:19" x14ac:dyDescent="0.25">
      <c r="A19" s="23">
        <v>4005</v>
      </c>
      <c r="B19" s="40" t="s">
        <v>25</v>
      </c>
      <c r="C19" s="41">
        <v>0.7</v>
      </c>
      <c r="D19" s="38"/>
      <c r="E19" s="155">
        <v>33</v>
      </c>
      <c r="F19" s="46">
        <v>20</v>
      </c>
      <c r="G19" s="151">
        <f t="shared" si="7"/>
        <v>0.60606060606060608</v>
      </c>
      <c r="H19" s="156">
        <v>34</v>
      </c>
      <c r="I19" s="46">
        <v>20</v>
      </c>
      <c r="J19" s="42">
        <f t="shared" si="8"/>
        <v>0.58823529411764708</v>
      </c>
      <c r="K19" s="43">
        <f t="shared" si="9"/>
        <v>-1.7825311942958999E-2</v>
      </c>
      <c r="L19" s="155">
        <v>34</v>
      </c>
      <c r="M19" s="46">
        <v>20</v>
      </c>
      <c r="N19" s="42">
        <f t="shared" si="10"/>
        <v>0.58823529411764708</v>
      </c>
      <c r="O19" s="44">
        <f t="shared" si="4"/>
        <v>0</v>
      </c>
      <c r="P19" s="155">
        <v>34</v>
      </c>
      <c r="Q19" s="46">
        <v>20</v>
      </c>
      <c r="R19" s="42">
        <f t="shared" si="11"/>
        <v>0.58823529411764708</v>
      </c>
      <c r="S19" s="44">
        <f t="shared" si="6"/>
        <v>0</v>
      </c>
    </row>
    <row r="20" spans="1:19" x14ac:dyDescent="0.25">
      <c r="A20" s="18">
        <v>2702</v>
      </c>
      <c r="B20" s="26" t="s">
        <v>49</v>
      </c>
      <c r="C20" s="41">
        <v>0.7</v>
      </c>
      <c r="D20" s="38"/>
      <c r="E20" s="47">
        <v>38</v>
      </c>
      <c r="F20" s="46">
        <v>22</v>
      </c>
      <c r="G20" s="151">
        <f t="shared" si="7"/>
        <v>0.57894736842105265</v>
      </c>
      <c r="H20" s="146">
        <v>37</v>
      </c>
      <c r="I20" s="46">
        <v>22</v>
      </c>
      <c r="J20" s="42">
        <f t="shared" si="8"/>
        <v>0.59459459459459463</v>
      </c>
      <c r="K20" s="43">
        <f t="shared" si="9"/>
        <v>1.5647226173541973E-2</v>
      </c>
      <c r="L20" s="47">
        <v>37</v>
      </c>
      <c r="M20" s="46">
        <v>22</v>
      </c>
      <c r="N20" s="42">
        <f t="shared" si="10"/>
        <v>0.59459459459459463</v>
      </c>
      <c r="O20" s="44">
        <f t="shared" si="4"/>
        <v>0</v>
      </c>
      <c r="P20" s="47">
        <v>37</v>
      </c>
      <c r="Q20" s="46">
        <v>22</v>
      </c>
      <c r="R20" s="42">
        <f t="shared" si="11"/>
        <v>0.59459459459459463</v>
      </c>
      <c r="S20" s="44">
        <f t="shared" si="6"/>
        <v>0</v>
      </c>
    </row>
    <row r="21" spans="1:19" x14ac:dyDescent="0.25">
      <c r="A21" s="18">
        <v>3202</v>
      </c>
      <c r="B21" s="26" t="s">
        <v>57</v>
      </c>
      <c r="C21" s="41">
        <v>0.7</v>
      </c>
      <c r="D21" s="38"/>
      <c r="E21" s="94">
        <v>59</v>
      </c>
      <c r="F21" s="46">
        <v>31</v>
      </c>
      <c r="G21" s="151">
        <f t="shared" si="7"/>
        <v>0.52542372881355937</v>
      </c>
      <c r="H21" s="145">
        <v>60</v>
      </c>
      <c r="I21" s="46">
        <v>36</v>
      </c>
      <c r="J21" s="42">
        <f t="shared" si="8"/>
        <v>0.6</v>
      </c>
      <c r="K21" s="43">
        <f t="shared" si="9"/>
        <v>7.4576271186440612E-2</v>
      </c>
      <c r="L21" s="94">
        <v>60</v>
      </c>
      <c r="M21" s="46">
        <v>36</v>
      </c>
      <c r="N21" s="42">
        <f t="shared" si="10"/>
        <v>0.6</v>
      </c>
      <c r="O21" s="44">
        <f t="shared" si="4"/>
        <v>0</v>
      </c>
      <c r="P21" s="94">
        <v>60</v>
      </c>
      <c r="Q21" s="46">
        <v>36</v>
      </c>
      <c r="R21" s="42">
        <f t="shared" si="11"/>
        <v>0.6</v>
      </c>
      <c r="S21" s="44">
        <f t="shared" si="6"/>
        <v>0</v>
      </c>
    </row>
    <row r="22" spans="1:19" x14ac:dyDescent="0.25">
      <c r="A22" s="23">
        <v>4003</v>
      </c>
      <c r="B22" s="40" t="s">
        <v>125</v>
      </c>
      <c r="C22" s="41">
        <v>0.7</v>
      </c>
      <c r="D22" s="38"/>
      <c r="E22" s="152">
        <v>57</v>
      </c>
      <c r="F22" s="46">
        <v>34</v>
      </c>
      <c r="G22" s="151">
        <f t="shared" si="7"/>
        <v>0.59649122807017541</v>
      </c>
      <c r="H22" s="154">
        <v>55</v>
      </c>
      <c r="I22" s="46">
        <v>34</v>
      </c>
      <c r="J22" s="42">
        <f t="shared" si="8"/>
        <v>0.61818181818181817</v>
      </c>
      <c r="K22" s="43">
        <f t="shared" si="9"/>
        <v>2.169059011164276E-2</v>
      </c>
      <c r="L22" s="152">
        <v>55</v>
      </c>
      <c r="M22" s="46">
        <v>34</v>
      </c>
      <c r="N22" s="42">
        <f t="shared" si="10"/>
        <v>0.61818181818181817</v>
      </c>
      <c r="O22" s="44">
        <f t="shared" si="4"/>
        <v>0</v>
      </c>
      <c r="P22" s="152">
        <v>55</v>
      </c>
      <c r="Q22" s="46">
        <v>34</v>
      </c>
      <c r="R22" s="42">
        <f t="shared" si="11"/>
        <v>0.61818181818181817</v>
      </c>
      <c r="S22" s="44">
        <f t="shared" si="6"/>
        <v>0</v>
      </c>
    </row>
    <row r="23" spans="1:19" x14ac:dyDescent="0.25">
      <c r="A23" s="23">
        <v>5401</v>
      </c>
      <c r="B23" s="40" t="s">
        <v>52</v>
      </c>
      <c r="C23" s="41">
        <v>0.7</v>
      </c>
      <c r="D23" s="38"/>
      <c r="E23" s="155">
        <v>220</v>
      </c>
      <c r="F23" s="46">
        <v>131</v>
      </c>
      <c r="G23" s="151">
        <f t="shared" si="7"/>
        <v>0.59545454545454546</v>
      </c>
      <c r="H23" s="156">
        <v>232</v>
      </c>
      <c r="I23" s="46">
        <v>145</v>
      </c>
      <c r="J23" s="42">
        <f t="shared" si="8"/>
        <v>0.625</v>
      </c>
      <c r="K23" s="43">
        <f t="shared" si="9"/>
        <v>2.9545454545454541E-2</v>
      </c>
      <c r="L23" s="155">
        <v>232</v>
      </c>
      <c r="M23" s="46">
        <v>145</v>
      </c>
      <c r="N23" s="42">
        <f t="shared" si="10"/>
        <v>0.625</v>
      </c>
      <c r="O23" s="44">
        <f t="shared" si="4"/>
        <v>0</v>
      </c>
      <c r="P23" s="155">
        <v>232</v>
      </c>
      <c r="Q23" s="46">
        <v>145</v>
      </c>
      <c r="R23" s="42">
        <f t="shared" si="11"/>
        <v>0.625</v>
      </c>
      <c r="S23" s="44">
        <f t="shared" si="6"/>
        <v>0</v>
      </c>
    </row>
    <row r="24" spans="1:19" x14ac:dyDescent="0.25">
      <c r="A24" s="23">
        <v>5015</v>
      </c>
      <c r="B24" s="40" t="s">
        <v>22</v>
      </c>
      <c r="C24" s="41">
        <v>0.7</v>
      </c>
      <c r="D24" s="38">
        <v>1</v>
      </c>
      <c r="E24" s="152">
        <v>51</v>
      </c>
      <c r="F24" s="46">
        <v>22</v>
      </c>
      <c r="G24" s="151">
        <f t="shared" si="7"/>
        <v>0.43137254901960786</v>
      </c>
      <c r="H24" s="154">
        <v>52</v>
      </c>
      <c r="I24" s="46">
        <v>32</v>
      </c>
      <c r="J24" s="42">
        <f t="shared" si="8"/>
        <v>0.61538461538461542</v>
      </c>
      <c r="K24" s="43">
        <f t="shared" si="9"/>
        <v>0.18401206636500755</v>
      </c>
      <c r="L24" s="152">
        <v>52</v>
      </c>
      <c r="M24" s="46">
        <v>34</v>
      </c>
      <c r="N24" s="42">
        <f t="shared" si="10"/>
        <v>0.65384615384615385</v>
      </c>
      <c r="O24" s="44">
        <f t="shared" si="4"/>
        <v>3.8461538461538436E-2</v>
      </c>
      <c r="P24" s="152">
        <v>52</v>
      </c>
      <c r="Q24" s="46">
        <v>34</v>
      </c>
      <c r="R24" s="42">
        <f t="shared" si="11"/>
        <v>0.65384615384615385</v>
      </c>
      <c r="S24" s="44">
        <f t="shared" si="6"/>
        <v>0</v>
      </c>
    </row>
    <row r="25" spans="1:19" ht="30" x14ac:dyDescent="0.25">
      <c r="A25" s="18">
        <v>5025</v>
      </c>
      <c r="B25" s="26" t="s">
        <v>136</v>
      </c>
      <c r="C25" s="41">
        <v>0.7</v>
      </c>
      <c r="D25" s="38"/>
      <c r="E25" s="47">
        <v>126</v>
      </c>
      <c r="F25" s="46">
        <v>81</v>
      </c>
      <c r="G25" s="151">
        <f t="shared" si="7"/>
        <v>0.6428571428571429</v>
      </c>
      <c r="H25" s="146">
        <v>125</v>
      </c>
      <c r="I25" s="46">
        <v>81</v>
      </c>
      <c r="J25" s="42">
        <f t="shared" si="8"/>
        <v>0.64800000000000002</v>
      </c>
      <c r="K25" s="43">
        <f t="shared" si="9"/>
        <v>5.1428571428571157E-3</v>
      </c>
      <c r="L25" s="47">
        <v>125</v>
      </c>
      <c r="M25" s="46">
        <v>82</v>
      </c>
      <c r="N25" s="42">
        <f t="shared" si="10"/>
        <v>0.65600000000000003</v>
      </c>
      <c r="O25" s="44">
        <f t="shared" si="4"/>
        <v>8.0000000000000071E-3</v>
      </c>
      <c r="P25" s="47">
        <v>125</v>
      </c>
      <c r="Q25" s="46">
        <v>82</v>
      </c>
      <c r="R25" s="42">
        <f t="shared" si="11"/>
        <v>0.65600000000000003</v>
      </c>
      <c r="S25" s="44">
        <f t="shared" si="6"/>
        <v>0</v>
      </c>
    </row>
    <row r="26" spans="1:19" x14ac:dyDescent="0.25">
      <c r="A26" s="18">
        <v>2302</v>
      </c>
      <c r="B26" s="26" t="s">
        <v>75</v>
      </c>
      <c r="C26" s="41">
        <v>0.7</v>
      </c>
      <c r="D26" s="38"/>
      <c r="E26" s="47">
        <v>38</v>
      </c>
      <c r="F26" s="46">
        <v>25</v>
      </c>
      <c r="G26" s="151">
        <f t="shared" si="7"/>
        <v>0.65789473684210531</v>
      </c>
      <c r="H26" s="146">
        <v>38</v>
      </c>
      <c r="I26" s="46">
        <v>25</v>
      </c>
      <c r="J26" s="42">
        <f t="shared" si="8"/>
        <v>0.65789473684210531</v>
      </c>
      <c r="K26" s="43">
        <f t="shared" si="9"/>
        <v>0</v>
      </c>
      <c r="L26" s="47">
        <v>38</v>
      </c>
      <c r="M26" s="46">
        <v>25</v>
      </c>
      <c r="N26" s="42">
        <f t="shared" si="10"/>
        <v>0.65789473684210531</v>
      </c>
      <c r="O26" s="44">
        <f t="shared" si="4"/>
        <v>0</v>
      </c>
      <c r="P26" s="47">
        <v>38</v>
      </c>
      <c r="Q26" s="46">
        <v>25</v>
      </c>
      <c r="R26" s="42">
        <f t="shared" si="11"/>
        <v>0.65789473684210531</v>
      </c>
      <c r="S26" s="44">
        <f t="shared" si="6"/>
        <v>0</v>
      </c>
    </row>
    <row r="27" spans="1:19" x14ac:dyDescent="0.25">
      <c r="A27" s="18">
        <v>2602</v>
      </c>
      <c r="B27" s="26" t="s">
        <v>69</v>
      </c>
      <c r="C27" s="41">
        <v>0.7</v>
      </c>
      <c r="D27" s="38"/>
      <c r="E27" s="47">
        <v>38</v>
      </c>
      <c r="F27" s="46">
        <v>24</v>
      </c>
      <c r="G27" s="151">
        <f t="shared" si="7"/>
        <v>0.63157894736842102</v>
      </c>
      <c r="H27" s="146">
        <v>37</v>
      </c>
      <c r="I27" s="46">
        <v>25</v>
      </c>
      <c r="J27" s="42">
        <f t="shared" si="8"/>
        <v>0.67567567567567566</v>
      </c>
      <c r="K27" s="43">
        <f t="shared" si="9"/>
        <v>4.409672830725464E-2</v>
      </c>
      <c r="L27" s="47">
        <v>37</v>
      </c>
      <c r="M27" s="46">
        <v>25</v>
      </c>
      <c r="N27" s="42">
        <f t="shared" si="10"/>
        <v>0.67567567567567566</v>
      </c>
      <c r="O27" s="44">
        <f t="shared" si="4"/>
        <v>0</v>
      </c>
      <c r="P27" s="47">
        <v>37</v>
      </c>
      <c r="Q27" s="46">
        <v>25</v>
      </c>
      <c r="R27" s="42">
        <f t="shared" si="11"/>
        <v>0.67567567567567566</v>
      </c>
      <c r="S27" s="44">
        <f t="shared" si="6"/>
        <v>0</v>
      </c>
    </row>
    <row r="28" spans="1:19" x14ac:dyDescent="0.25">
      <c r="A28" s="18">
        <v>5905</v>
      </c>
      <c r="B28" s="26" t="s">
        <v>116</v>
      </c>
      <c r="C28" s="41">
        <v>0.7</v>
      </c>
      <c r="D28" s="38"/>
      <c r="E28" s="47">
        <v>139</v>
      </c>
      <c r="F28" s="46">
        <v>94</v>
      </c>
      <c r="G28" s="151">
        <f t="shared" si="7"/>
        <v>0.67625899280575541</v>
      </c>
      <c r="H28" s="146">
        <v>139</v>
      </c>
      <c r="I28" s="46">
        <v>94</v>
      </c>
      <c r="J28" s="42">
        <f t="shared" si="8"/>
        <v>0.67625899280575541</v>
      </c>
      <c r="K28" s="43">
        <f t="shared" si="9"/>
        <v>0</v>
      </c>
      <c r="L28" s="47">
        <v>139</v>
      </c>
      <c r="M28" s="46">
        <v>94</v>
      </c>
      <c r="N28" s="42">
        <f t="shared" si="10"/>
        <v>0.67625899280575541</v>
      </c>
      <c r="O28" s="44">
        <f t="shared" si="4"/>
        <v>0</v>
      </c>
      <c r="P28" s="47">
        <v>139</v>
      </c>
      <c r="Q28" s="46">
        <v>94</v>
      </c>
      <c r="R28" s="42">
        <f t="shared" si="11"/>
        <v>0.67625899280575541</v>
      </c>
      <c r="S28" s="44">
        <f t="shared" si="6"/>
        <v>0</v>
      </c>
    </row>
    <row r="29" spans="1:19" x14ac:dyDescent="0.25">
      <c r="A29" s="18">
        <v>5206</v>
      </c>
      <c r="B29" s="26" t="s">
        <v>137</v>
      </c>
      <c r="C29" s="41">
        <v>0.7</v>
      </c>
      <c r="D29" s="38"/>
      <c r="E29" s="47">
        <v>93</v>
      </c>
      <c r="F29" s="46">
        <v>66</v>
      </c>
      <c r="G29" s="151">
        <f t="shared" si="7"/>
        <v>0.70967741935483875</v>
      </c>
      <c r="H29" s="146">
        <v>93</v>
      </c>
      <c r="I29" s="46">
        <v>66</v>
      </c>
      <c r="J29" s="95">
        <f t="shared" si="8"/>
        <v>0.70967741935483875</v>
      </c>
      <c r="K29" s="43">
        <f t="shared" si="9"/>
        <v>0</v>
      </c>
      <c r="L29" s="47">
        <v>93</v>
      </c>
      <c r="M29" s="46">
        <v>66</v>
      </c>
      <c r="N29" s="95">
        <f t="shared" si="10"/>
        <v>0.70967741935483875</v>
      </c>
      <c r="O29" s="44">
        <f t="shared" si="4"/>
        <v>0</v>
      </c>
      <c r="P29" s="47">
        <v>93</v>
      </c>
      <c r="Q29" s="46">
        <v>66</v>
      </c>
      <c r="R29" s="95">
        <f t="shared" si="11"/>
        <v>0.70967741935483875</v>
      </c>
      <c r="S29" s="44">
        <f t="shared" si="6"/>
        <v>0</v>
      </c>
    </row>
    <row r="30" spans="1:19" x14ac:dyDescent="0.25">
      <c r="A30" s="23">
        <v>3501</v>
      </c>
      <c r="B30" s="40" t="s">
        <v>74</v>
      </c>
      <c r="C30" s="41">
        <v>0.7</v>
      </c>
      <c r="D30" s="38"/>
      <c r="E30" s="152">
        <v>146</v>
      </c>
      <c r="F30" s="46">
        <v>105</v>
      </c>
      <c r="G30" s="151">
        <f t="shared" si="7"/>
        <v>0.71917808219178081</v>
      </c>
      <c r="H30" s="154">
        <v>149</v>
      </c>
      <c r="I30" s="46">
        <v>105</v>
      </c>
      <c r="J30" s="95">
        <f t="shared" si="8"/>
        <v>0.70469798657718119</v>
      </c>
      <c r="K30" s="43">
        <f t="shared" si="9"/>
        <v>-1.448009561459962E-2</v>
      </c>
      <c r="L30" s="152">
        <v>149</v>
      </c>
      <c r="M30" s="46">
        <v>106</v>
      </c>
      <c r="N30" s="95">
        <f t="shared" si="10"/>
        <v>0.71140939597315433</v>
      </c>
      <c r="O30" s="44">
        <f t="shared" si="4"/>
        <v>6.7114093959731447E-3</v>
      </c>
      <c r="P30" s="152">
        <v>149</v>
      </c>
      <c r="Q30" s="46">
        <v>106</v>
      </c>
      <c r="R30" s="95">
        <f t="shared" si="11"/>
        <v>0.71140939597315433</v>
      </c>
      <c r="S30" s="44">
        <f t="shared" si="6"/>
        <v>0</v>
      </c>
    </row>
    <row r="31" spans="1:19" ht="30" x14ac:dyDescent="0.25">
      <c r="A31" s="23">
        <v>6013</v>
      </c>
      <c r="B31" s="40" t="s">
        <v>26</v>
      </c>
      <c r="C31" s="41">
        <v>0.7</v>
      </c>
      <c r="D31" s="38"/>
      <c r="E31" s="155">
        <v>210</v>
      </c>
      <c r="F31" s="46">
        <v>138</v>
      </c>
      <c r="G31" s="151">
        <f t="shared" si="7"/>
        <v>0.65714285714285714</v>
      </c>
      <c r="H31" s="156">
        <v>212</v>
      </c>
      <c r="I31" s="46">
        <v>142</v>
      </c>
      <c r="J31" s="42">
        <f t="shared" si="8"/>
        <v>0.66981132075471694</v>
      </c>
      <c r="K31" s="43">
        <f t="shared" si="9"/>
        <v>1.2668463611859804E-2</v>
      </c>
      <c r="L31" s="155">
        <v>212</v>
      </c>
      <c r="M31" s="46">
        <v>143</v>
      </c>
      <c r="N31" s="42">
        <f t="shared" si="10"/>
        <v>0.67452830188679247</v>
      </c>
      <c r="O31" s="44">
        <f t="shared" si="4"/>
        <v>4.7169811320755262E-3</v>
      </c>
      <c r="P31" s="155">
        <v>212</v>
      </c>
      <c r="Q31" s="46">
        <v>151</v>
      </c>
      <c r="R31" s="95">
        <f t="shared" si="11"/>
        <v>0.71226415094339623</v>
      </c>
      <c r="S31" s="44">
        <f t="shared" si="6"/>
        <v>3.7735849056603765E-2</v>
      </c>
    </row>
    <row r="32" spans="1:19" x14ac:dyDescent="0.25">
      <c r="A32" s="18">
        <v>2502</v>
      </c>
      <c r="B32" s="26" t="s">
        <v>84</v>
      </c>
      <c r="C32" s="41">
        <v>0.7</v>
      </c>
      <c r="D32" s="38"/>
      <c r="E32" s="94">
        <v>53</v>
      </c>
      <c r="F32" s="46">
        <v>36</v>
      </c>
      <c r="G32" s="151">
        <f t="shared" si="7"/>
        <v>0.67924528301886788</v>
      </c>
      <c r="H32" s="145">
        <v>53</v>
      </c>
      <c r="I32" s="46">
        <v>37</v>
      </c>
      <c r="J32" s="95">
        <f t="shared" si="8"/>
        <v>0.69811320754716977</v>
      </c>
      <c r="K32" s="43">
        <f t="shared" si="9"/>
        <v>1.8867924528301883E-2</v>
      </c>
      <c r="L32" s="94">
        <v>53</v>
      </c>
      <c r="M32" s="46">
        <v>37</v>
      </c>
      <c r="N32" s="95">
        <f t="shared" si="10"/>
        <v>0.69811320754716977</v>
      </c>
      <c r="O32" s="44">
        <f t="shared" si="4"/>
        <v>0</v>
      </c>
      <c r="P32" s="94">
        <v>53</v>
      </c>
      <c r="Q32" s="46">
        <v>38</v>
      </c>
      <c r="R32" s="95">
        <f t="shared" si="11"/>
        <v>0.71698113207547165</v>
      </c>
      <c r="S32" s="44">
        <f t="shared" si="6"/>
        <v>1.8867924528301883E-2</v>
      </c>
    </row>
    <row r="33" spans="1:19" x14ac:dyDescent="0.25">
      <c r="A33" s="23">
        <v>902</v>
      </c>
      <c r="B33" s="40" t="s">
        <v>50</v>
      </c>
      <c r="C33" s="41">
        <v>0.7</v>
      </c>
      <c r="D33" s="38"/>
      <c r="E33" s="152">
        <v>200</v>
      </c>
      <c r="F33" s="124">
        <v>144</v>
      </c>
      <c r="G33" s="151">
        <f t="shared" si="7"/>
        <v>0.72</v>
      </c>
      <c r="H33" s="153">
        <v>205</v>
      </c>
      <c r="I33" s="124">
        <v>147</v>
      </c>
      <c r="J33" s="95">
        <f t="shared" si="8"/>
        <v>0.71707317073170729</v>
      </c>
      <c r="K33" s="43">
        <f t="shared" si="9"/>
        <v>-2.9268292682926855E-3</v>
      </c>
      <c r="L33" s="152">
        <v>205</v>
      </c>
      <c r="M33" s="124">
        <v>147</v>
      </c>
      <c r="N33" s="95">
        <f t="shared" si="10"/>
        <v>0.71707317073170729</v>
      </c>
      <c r="O33" s="44">
        <f t="shared" si="4"/>
        <v>0</v>
      </c>
      <c r="P33" s="152">
        <v>205</v>
      </c>
      <c r="Q33" s="124">
        <v>147</v>
      </c>
      <c r="R33" s="95">
        <f t="shared" si="11"/>
        <v>0.71707317073170729</v>
      </c>
      <c r="S33" s="44">
        <f t="shared" si="6"/>
        <v>0</v>
      </c>
    </row>
    <row r="34" spans="1:19" x14ac:dyDescent="0.25">
      <c r="A34" s="23">
        <v>6008</v>
      </c>
      <c r="B34" s="40" t="s">
        <v>122</v>
      </c>
      <c r="C34" s="41">
        <v>0.7</v>
      </c>
      <c r="D34" s="38"/>
      <c r="E34" s="152">
        <v>162</v>
      </c>
      <c r="F34" s="46">
        <v>118</v>
      </c>
      <c r="G34" s="151">
        <f t="shared" si="7"/>
        <v>0.72839506172839508</v>
      </c>
      <c r="H34" s="154">
        <v>167</v>
      </c>
      <c r="I34" s="46">
        <v>120</v>
      </c>
      <c r="J34" s="95">
        <f t="shared" si="8"/>
        <v>0.71856287425149701</v>
      </c>
      <c r="K34" s="43">
        <f t="shared" si="9"/>
        <v>-9.8321874768980688E-3</v>
      </c>
      <c r="L34" s="152">
        <v>167</v>
      </c>
      <c r="M34" s="46">
        <v>120</v>
      </c>
      <c r="N34" s="95">
        <f t="shared" si="10"/>
        <v>0.71856287425149701</v>
      </c>
      <c r="O34" s="44">
        <f t="shared" si="4"/>
        <v>0</v>
      </c>
      <c r="P34" s="152">
        <v>167</v>
      </c>
      <c r="Q34" s="46">
        <v>120</v>
      </c>
      <c r="R34" s="95">
        <f t="shared" si="11"/>
        <v>0.71856287425149701</v>
      </c>
      <c r="S34" s="44">
        <f t="shared" si="6"/>
        <v>0</v>
      </c>
    </row>
    <row r="35" spans="1:19" x14ac:dyDescent="0.25">
      <c r="A35" s="18">
        <v>3115</v>
      </c>
      <c r="B35" s="26" t="s">
        <v>130</v>
      </c>
      <c r="C35" s="41">
        <v>0.7</v>
      </c>
      <c r="D35" s="38"/>
      <c r="E35" s="47">
        <v>29</v>
      </c>
      <c r="F35" s="46">
        <v>21</v>
      </c>
      <c r="G35" s="151">
        <f t="shared" si="7"/>
        <v>0.72413793103448276</v>
      </c>
      <c r="H35" s="146">
        <v>29</v>
      </c>
      <c r="I35" s="46">
        <v>21</v>
      </c>
      <c r="J35" s="95">
        <f t="shared" si="8"/>
        <v>0.72413793103448276</v>
      </c>
      <c r="K35" s="43">
        <f t="shared" si="9"/>
        <v>0</v>
      </c>
      <c r="L35" s="47">
        <v>29</v>
      </c>
      <c r="M35" s="46">
        <v>21</v>
      </c>
      <c r="N35" s="95">
        <f t="shared" si="10"/>
        <v>0.72413793103448276</v>
      </c>
      <c r="O35" s="44">
        <f t="shared" si="4"/>
        <v>0</v>
      </c>
      <c r="P35" s="47">
        <v>29</v>
      </c>
      <c r="Q35" s="46">
        <v>21</v>
      </c>
      <c r="R35" s="95">
        <f t="shared" si="11"/>
        <v>0.72413793103448276</v>
      </c>
      <c r="S35" s="44">
        <f t="shared" si="6"/>
        <v>0</v>
      </c>
    </row>
    <row r="36" spans="1:19" x14ac:dyDescent="0.25">
      <c r="A36" s="23">
        <v>4004</v>
      </c>
      <c r="B36" s="40" t="s">
        <v>127</v>
      </c>
      <c r="C36" s="41">
        <v>0.7</v>
      </c>
      <c r="D36" s="38"/>
      <c r="E36" s="155">
        <v>29</v>
      </c>
      <c r="F36" s="46">
        <v>18</v>
      </c>
      <c r="G36" s="151">
        <f t="shared" si="7"/>
        <v>0.62068965517241381</v>
      </c>
      <c r="H36" s="156">
        <v>29</v>
      </c>
      <c r="I36" s="46">
        <v>19</v>
      </c>
      <c r="J36" s="42">
        <f t="shared" si="8"/>
        <v>0.65517241379310343</v>
      </c>
      <c r="K36" s="43">
        <f t="shared" si="9"/>
        <v>3.4482758620689613E-2</v>
      </c>
      <c r="L36" s="155">
        <v>29</v>
      </c>
      <c r="M36" s="46">
        <v>20</v>
      </c>
      <c r="N36" s="42">
        <f t="shared" si="10"/>
        <v>0.68965517241379315</v>
      </c>
      <c r="O36" s="44">
        <f t="shared" si="4"/>
        <v>3.4482758620689724E-2</v>
      </c>
      <c r="P36" s="155">
        <v>29</v>
      </c>
      <c r="Q36" s="46">
        <v>21</v>
      </c>
      <c r="R36" s="95">
        <f t="shared" si="11"/>
        <v>0.72413793103448276</v>
      </c>
      <c r="S36" s="44">
        <f t="shared" si="6"/>
        <v>3.4482758620689613E-2</v>
      </c>
    </row>
    <row r="37" spans="1:19" x14ac:dyDescent="0.25">
      <c r="A37" s="23">
        <v>5602</v>
      </c>
      <c r="B37" s="40" t="s">
        <v>68</v>
      </c>
      <c r="C37" s="41">
        <v>0.7</v>
      </c>
      <c r="D37" s="38"/>
      <c r="E37" s="155">
        <v>249</v>
      </c>
      <c r="F37" s="46">
        <v>178</v>
      </c>
      <c r="G37" s="151">
        <f t="shared" si="7"/>
        <v>0.71485943775100402</v>
      </c>
      <c r="H37" s="156">
        <v>255</v>
      </c>
      <c r="I37" s="46">
        <v>185</v>
      </c>
      <c r="J37" s="42">
        <f t="shared" si="8"/>
        <v>0.72549019607843135</v>
      </c>
      <c r="K37" s="43">
        <f t="shared" si="9"/>
        <v>1.0630758327427325E-2</v>
      </c>
      <c r="L37" s="155">
        <v>255</v>
      </c>
      <c r="M37" s="46">
        <v>185</v>
      </c>
      <c r="N37" s="95">
        <f t="shared" si="10"/>
        <v>0.72549019607843135</v>
      </c>
      <c r="O37" s="44">
        <f t="shared" ref="O37:O68" si="12">N37-J37</f>
        <v>0</v>
      </c>
      <c r="P37" s="155">
        <v>255</v>
      </c>
      <c r="Q37" s="46">
        <v>185</v>
      </c>
      <c r="R37" s="95">
        <f t="shared" si="11"/>
        <v>0.72549019607843135</v>
      </c>
      <c r="S37" s="44">
        <f t="shared" ref="S37:S68" si="13">R37-N37</f>
        <v>0</v>
      </c>
    </row>
    <row r="38" spans="1:19" x14ac:dyDescent="0.25">
      <c r="A38" s="18">
        <v>4006</v>
      </c>
      <c r="B38" s="26" t="s">
        <v>133</v>
      </c>
      <c r="C38" s="41">
        <v>0.7</v>
      </c>
      <c r="D38" s="38"/>
      <c r="E38" s="94">
        <v>48</v>
      </c>
      <c r="F38" s="46">
        <v>35</v>
      </c>
      <c r="G38" s="151">
        <f t="shared" ref="G38:G69" si="14">F38/E38</f>
        <v>0.72916666666666663</v>
      </c>
      <c r="H38" s="145">
        <v>48</v>
      </c>
      <c r="I38" s="46">
        <v>35</v>
      </c>
      <c r="J38" s="95">
        <f t="shared" ref="J38:J69" si="15">I38/H38</f>
        <v>0.72916666666666663</v>
      </c>
      <c r="K38" s="43">
        <f t="shared" ref="K38:K69" si="16">J38-G38</f>
        <v>0</v>
      </c>
      <c r="L38" s="94">
        <v>48</v>
      </c>
      <c r="M38" s="46">
        <v>35</v>
      </c>
      <c r="N38" s="95">
        <f t="shared" ref="N38:N69" si="17">M38/L38</f>
        <v>0.72916666666666663</v>
      </c>
      <c r="O38" s="44">
        <f t="shared" si="12"/>
        <v>0</v>
      </c>
      <c r="P38" s="94">
        <v>48</v>
      </c>
      <c r="Q38" s="46">
        <v>37</v>
      </c>
      <c r="R38" s="95">
        <f t="shared" ref="R38:R69" si="18">Q38/P38</f>
        <v>0.77083333333333337</v>
      </c>
      <c r="S38" s="44">
        <f t="shared" si="13"/>
        <v>4.1666666666666741E-2</v>
      </c>
    </row>
    <row r="39" spans="1:19" x14ac:dyDescent="0.25">
      <c r="A39" s="18">
        <v>4043</v>
      </c>
      <c r="B39" s="26" t="s">
        <v>32</v>
      </c>
      <c r="C39" s="41">
        <v>0.7</v>
      </c>
      <c r="D39" s="38"/>
      <c r="E39" s="94">
        <v>432</v>
      </c>
      <c r="F39" s="46">
        <v>315</v>
      </c>
      <c r="G39" s="151">
        <f t="shared" si="14"/>
        <v>0.72916666666666663</v>
      </c>
      <c r="H39" s="145">
        <v>436</v>
      </c>
      <c r="I39" s="46">
        <v>319</v>
      </c>
      <c r="J39" s="95">
        <f t="shared" si="15"/>
        <v>0.73165137614678899</v>
      </c>
      <c r="K39" s="43">
        <f t="shared" si="16"/>
        <v>2.4847094801223601E-3</v>
      </c>
      <c r="L39" s="94">
        <v>436</v>
      </c>
      <c r="M39" s="46">
        <v>319</v>
      </c>
      <c r="N39" s="95">
        <f t="shared" si="17"/>
        <v>0.73165137614678899</v>
      </c>
      <c r="O39" s="44">
        <f t="shared" si="12"/>
        <v>0</v>
      </c>
      <c r="P39" s="94">
        <v>436</v>
      </c>
      <c r="Q39" s="46">
        <v>319</v>
      </c>
      <c r="R39" s="95">
        <f t="shared" si="18"/>
        <v>0.73165137614678899</v>
      </c>
      <c r="S39" s="44">
        <f t="shared" si="13"/>
        <v>0</v>
      </c>
    </row>
    <row r="40" spans="1:19" x14ac:dyDescent="0.25">
      <c r="A40" s="23">
        <v>5306</v>
      </c>
      <c r="B40" s="40" t="s">
        <v>81</v>
      </c>
      <c r="C40" s="41">
        <v>0.7</v>
      </c>
      <c r="D40" s="38"/>
      <c r="E40" s="155">
        <v>243</v>
      </c>
      <c r="F40" s="46">
        <v>160</v>
      </c>
      <c r="G40" s="151">
        <f t="shared" si="14"/>
        <v>0.65843621399176955</v>
      </c>
      <c r="H40" s="156">
        <v>255</v>
      </c>
      <c r="I40" s="46">
        <v>174</v>
      </c>
      <c r="J40" s="42">
        <f t="shared" si="15"/>
        <v>0.68235294117647061</v>
      </c>
      <c r="K40" s="43">
        <f t="shared" si="16"/>
        <v>2.3916727184701059E-2</v>
      </c>
      <c r="L40" s="155">
        <v>255</v>
      </c>
      <c r="M40" s="46">
        <v>185</v>
      </c>
      <c r="N40" s="95">
        <f t="shared" si="17"/>
        <v>0.72549019607843135</v>
      </c>
      <c r="O40" s="44">
        <f t="shared" si="12"/>
        <v>4.3137254901960742E-2</v>
      </c>
      <c r="P40" s="155">
        <v>255</v>
      </c>
      <c r="Q40" s="46">
        <v>188</v>
      </c>
      <c r="R40" s="95">
        <f t="shared" si="18"/>
        <v>0.73725490196078436</v>
      </c>
      <c r="S40" s="44">
        <f t="shared" si="13"/>
        <v>1.176470588235301E-2</v>
      </c>
    </row>
    <row r="41" spans="1:19" ht="30" x14ac:dyDescent="0.25">
      <c r="A41" s="18">
        <v>5403</v>
      </c>
      <c r="B41" s="26" t="s">
        <v>138</v>
      </c>
      <c r="C41" s="41">
        <v>0.7</v>
      </c>
      <c r="D41" s="38"/>
      <c r="E41" s="94">
        <v>33</v>
      </c>
      <c r="F41" s="46">
        <v>26</v>
      </c>
      <c r="G41" s="151">
        <f t="shared" si="14"/>
        <v>0.78787878787878785</v>
      </c>
      <c r="H41" s="145">
        <v>35</v>
      </c>
      <c r="I41" s="46">
        <v>26</v>
      </c>
      <c r="J41" s="95">
        <f t="shared" si="15"/>
        <v>0.74285714285714288</v>
      </c>
      <c r="K41" s="43">
        <f t="shared" si="16"/>
        <v>-4.5021645021644963E-2</v>
      </c>
      <c r="L41" s="94">
        <v>35</v>
      </c>
      <c r="M41" s="46">
        <v>26</v>
      </c>
      <c r="N41" s="95">
        <f t="shared" si="17"/>
        <v>0.74285714285714288</v>
      </c>
      <c r="O41" s="44">
        <f t="shared" si="12"/>
        <v>0</v>
      </c>
      <c r="P41" s="94">
        <v>35</v>
      </c>
      <c r="Q41" s="46">
        <v>26</v>
      </c>
      <c r="R41" s="95">
        <f t="shared" si="18"/>
        <v>0.74285714285714288</v>
      </c>
      <c r="S41" s="44">
        <f t="shared" si="13"/>
        <v>0</v>
      </c>
    </row>
    <row r="42" spans="1:19" x14ac:dyDescent="0.25">
      <c r="A42" s="23">
        <v>5202</v>
      </c>
      <c r="B42" s="40" t="s">
        <v>78</v>
      </c>
      <c r="C42" s="41">
        <v>0.7</v>
      </c>
      <c r="D42" s="38"/>
      <c r="E42" s="152">
        <v>241</v>
      </c>
      <c r="F42" s="46">
        <v>181</v>
      </c>
      <c r="G42" s="151">
        <f t="shared" si="14"/>
        <v>0.75103734439834025</v>
      </c>
      <c r="H42" s="154">
        <v>245</v>
      </c>
      <c r="I42" s="46">
        <v>181</v>
      </c>
      <c r="J42" s="95">
        <f t="shared" si="15"/>
        <v>0.73877551020408161</v>
      </c>
      <c r="K42" s="43">
        <f t="shared" si="16"/>
        <v>-1.2261834194258636E-2</v>
      </c>
      <c r="L42" s="152">
        <v>245</v>
      </c>
      <c r="M42" s="46">
        <v>183</v>
      </c>
      <c r="N42" s="95">
        <f t="shared" si="17"/>
        <v>0.74693877551020404</v>
      </c>
      <c r="O42" s="44">
        <f t="shared" si="12"/>
        <v>8.1632653061224358E-3</v>
      </c>
      <c r="P42" s="152">
        <v>245</v>
      </c>
      <c r="Q42" s="46">
        <v>183</v>
      </c>
      <c r="R42" s="95">
        <f t="shared" si="18"/>
        <v>0.74693877551020404</v>
      </c>
      <c r="S42" s="44">
        <f t="shared" si="13"/>
        <v>0</v>
      </c>
    </row>
    <row r="43" spans="1:19" x14ac:dyDescent="0.25">
      <c r="A43" s="23">
        <v>1302</v>
      </c>
      <c r="B43" s="40" t="s">
        <v>70</v>
      </c>
      <c r="C43" s="41">
        <v>0.7</v>
      </c>
      <c r="D43" s="38"/>
      <c r="E43" s="155">
        <v>122</v>
      </c>
      <c r="F43" s="124">
        <v>90</v>
      </c>
      <c r="G43" s="151">
        <f t="shared" si="14"/>
        <v>0.73770491803278693</v>
      </c>
      <c r="H43" s="157">
        <v>124</v>
      </c>
      <c r="I43" s="124">
        <v>91</v>
      </c>
      <c r="J43" s="95">
        <f t="shared" si="15"/>
        <v>0.7338709677419355</v>
      </c>
      <c r="K43" s="43">
        <f t="shared" si="16"/>
        <v>-3.8339502908514289E-3</v>
      </c>
      <c r="L43" s="155">
        <v>124</v>
      </c>
      <c r="M43" s="124">
        <v>92</v>
      </c>
      <c r="N43" s="95">
        <f t="shared" si="17"/>
        <v>0.74193548387096775</v>
      </c>
      <c r="O43" s="44">
        <f t="shared" si="12"/>
        <v>8.0645161290322509E-3</v>
      </c>
      <c r="P43" s="155">
        <v>124</v>
      </c>
      <c r="Q43" s="124">
        <v>93</v>
      </c>
      <c r="R43" s="95">
        <f t="shared" si="18"/>
        <v>0.75</v>
      </c>
      <c r="S43" s="44">
        <f t="shared" si="13"/>
        <v>8.0645161290322509E-3</v>
      </c>
    </row>
    <row r="44" spans="1:19" ht="30" x14ac:dyDescent="0.25">
      <c r="A44" s="18">
        <v>5113</v>
      </c>
      <c r="B44" s="26" t="s">
        <v>21</v>
      </c>
      <c r="C44" s="41">
        <v>0.7</v>
      </c>
      <c r="D44" s="38"/>
      <c r="E44" s="47">
        <v>188</v>
      </c>
      <c r="F44" s="46">
        <v>140</v>
      </c>
      <c r="G44" s="151">
        <f t="shared" si="14"/>
        <v>0.74468085106382975</v>
      </c>
      <c r="H44" s="146">
        <v>190</v>
      </c>
      <c r="I44" s="46">
        <v>142</v>
      </c>
      <c r="J44" s="95">
        <f t="shared" si="15"/>
        <v>0.74736842105263157</v>
      </c>
      <c r="K44" s="43">
        <f t="shared" si="16"/>
        <v>2.687569988801819E-3</v>
      </c>
      <c r="L44" s="47">
        <v>190</v>
      </c>
      <c r="M44" s="46">
        <v>143</v>
      </c>
      <c r="N44" s="95">
        <f t="shared" si="17"/>
        <v>0.75263157894736843</v>
      </c>
      <c r="O44" s="44">
        <f t="shared" si="12"/>
        <v>5.2631578947368585E-3</v>
      </c>
      <c r="P44" s="47">
        <v>190</v>
      </c>
      <c r="Q44" s="46">
        <v>143</v>
      </c>
      <c r="R44" s="95">
        <f t="shared" si="18"/>
        <v>0.75263157894736843</v>
      </c>
      <c r="S44" s="44">
        <f t="shared" si="13"/>
        <v>0</v>
      </c>
    </row>
    <row r="45" spans="1:19" x14ac:dyDescent="0.25">
      <c r="A45" s="18">
        <v>4026</v>
      </c>
      <c r="B45" s="26" t="s">
        <v>38</v>
      </c>
      <c r="C45" s="41">
        <v>0.7</v>
      </c>
      <c r="D45" s="38"/>
      <c r="E45" s="94">
        <v>130</v>
      </c>
      <c r="F45" s="46">
        <v>99</v>
      </c>
      <c r="G45" s="151">
        <f t="shared" si="14"/>
        <v>0.7615384615384615</v>
      </c>
      <c r="H45" s="145">
        <v>132</v>
      </c>
      <c r="I45" s="46">
        <v>100</v>
      </c>
      <c r="J45" s="95">
        <f t="shared" si="15"/>
        <v>0.75757575757575757</v>
      </c>
      <c r="K45" s="43">
        <f t="shared" si="16"/>
        <v>-3.9627039627039284E-3</v>
      </c>
      <c r="L45" s="94">
        <v>132</v>
      </c>
      <c r="M45" s="46">
        <v>100</v>
      </c>
      <c r="N45" s="95">
        <f t="shared" si="17"/>
        <v>0.75757575757575757</v>
      </c>
      <c r="O45" s="44">
        <f t="shared" si="12"/>
        <v>0</v>
      </c>
      <c r="P45" s="94">
        <v>132</v>
      </c>
      <c r="Q45" s="46">
        <v>100</v>
      </c>
      <c r="R45" s="95">
        <f t="shared" si="18"/>
        <v>0.75757575757575757</v>
      </c>
      <c r="S45" s="44">
        <f t="shared" si="13"/>
        <v>0</v>
      </c>
    </row>
    <row r="46" spans="1:19" ht="30" x14ac:dyDescent="0.25">
      <c r="A46" s="15">
        <v>6007</v>
      </c>
      <c r="B46" s="39" t="s">
        <v>139</v>
      </c>
      <c r="C46" s="41">
        <v>0.9</v>
      </c>
      <c r="D46" s="38"/>
      <c r="E46" s="155">
        <v>147</v>
      </c>
      <c r="F46" s="124">
        <v>114</v>
      </c>
      <c r="G46" s="151">
        <f t="shared" si="14"/>
        <v>0.77551020408163263</v>
      </c>
      <c r="H46" s="157">
        <v>148</v>
      </c>
      <c r="I46" s="124">
        <v>114</v>
      </c>
      <c r="J46" s="95">
        <f t="shared" si="15"/>
        <v>0.77027027027027029</v>
      </c>
      <c r="K46" s="43">
        <f t="shared" si="16"/>
        <v>-5.2399338113623406E-3</v>
      </c>
      <c r="L46" s="155">
        <v>148</v>
      </c>
      <c r="M46" s="124">
        <v>114</v>
      </c>
      <c r="N46" s="95">
        <f t="shared" si="17"/>
        <v>0.77027027027027029</v>
      </c>
      <c r="O46" s="44">
        <f t="shared" si="12"/>
        <v>0</v>
      </c>
      <c r="P46" s="155">
        <v>148</v>
      </c>
      <c r="Q46" s="124">
        <v>114</v>
      </c>
      <c r="R46" s="95">
        <f t="shared" si="18"/>
        <v>0.77027027027027029</v>
      </c>
      <c r="S46" s="44">
        <f t="shared" si="13"/>
        <v>0</v>
      </c>
    </row>
    <row r="47" spans="1:19" x14ac:dyDescent="0.25">
      <c r="A47" s="18">
        <v>4054</v>
      </c>
      <c r="B47" s="26" t="s">
        <v>135</v>
      </c>
      <c r="C47" s="41">
        <v>0.7</v>
      </c>
      <c r="D47" s="38"/>
      <c r="E47" s="94">
        <v>83</v>
      </c>
      <c r="F47" s="46">
        <v>63</v>
      </c>
      <c r="G47" s="151">
        <f t="shared" si="14"/>
        <v>0.75903614457831325</v>
      </c>
      <c r="H47" s="145">
        <v>83</v>
      </c>
      <c r="I47" s="46">
        <v>64</v>
      </c>
      <c r="J47" s="95">
        <f t="shared" si="15"/>
        <v>0.77108433734939763</v>
      </c>
      <c r="K47" s="43">
        <f t="shared" si="16"/>
        <v>1.2048192771084376E-2</v>
      </c>
      <c r="L47" s="94">
        <v>83</v>
      </c>
      <c r="M47" s="46">
        <v>64</v>
      </c>
      <c r="N47" s="95">
        <f t="shared" si="17"/>
        <v>0.77108433734939763</v>
      </c>
      <c r="O47" s="44">
        <f t="shared" si="12"/>
        <v>0</v>
      </c>
      <c r="P47" s="94">
        <v>83</v>
      </c>
      <c r="Q47" s="46">
        <v>64</v>
      </c>
      <c r="R47" s="95">
        <f t="shared" si="18"/>
        <v>0.77108433734939763</v>
      </c>
      <c r="S47" s="44">
        <f t="shared" si="13"/>
        <v>0</v>
      </c>
    </row>
    <row r="48" spans="1:19" x14ac:dyDescent="0.25">
      <c r="A48" s="18">
        <v>4098</v>
      </c>
      <c r="B48" s="26" t="s">
        <v>51</v>
      </c>
      <c r="C48" s="41">
        <v>0.7</v>
      </c>
      <c r="D48" s="38"/>
      <c r="E48" s="47">
        <v>150</v>
      </c>
      <c r="F48" s="46">
        <v>118</v>
      </c>
      <c r="G48" s="151">
        <f t="shared" si="14"/>
        <v>0.78666666666666663</v>
      </c>
      <c r="H48" s="146">
        <v>153</v>
      </c>
      <c r="I48" s="46">
        <v>118</v>
      </c>
      <c r="J48" s="95">
        <f t="shared" si="15"/>
        <v>0.77124183006535951</v>
      </c>
      <c r="K48" s="43">
        <f t="shared" si="16"/>
        <v>-1.5424836601307113E-2</v>
      </c>
      <c r="L48" s="47">
        <v>153</v>
      </c>
      <c r="M48" s="46">
        <v>118</v>
      </c>
      <c r="N48" s="95">
        <f t="shared" si="17"/>
        <v>0.77124183006535951</v>
      </c>
      <c r="O48" s="44">
        <f t="shared" si="12"/>
        <v>0</v>
      </c>
      <c r="P48" s="47">
        <v>153</v>
      </c>
      <c r="Q48" s="46">
        <v>118</v>
      </c>
      <c r="R48" s="95">
        <f t="shared" si="18"/>
        <v>0.77124183006535951</v>
      </c>
      <c r="S48" s="44">
        <f t="shared" si="13"/>
        <v>0</v>
      </c>
    </row>
    <row r="49" spans="1:19" x14ac:dyDescent="0.25">
      <c r="A49" s="15">
        <v>4018</v>
      </c>
      <c r="B49" s="39" t="s">
        <v>39</v>
      </c>
      <c r="C49" s="41">
        <v>0.9</v>
      </c>
      <c r="D49" s="38"/>
      <c r="E49" s="155">
        <v>73</v>
      </c>
      <c r="F49" s="124">
        <v>51</v>
      </c>
      <c r="G49" s="151">
        <f t="shared" si="14"/>
        <v>0.69863013698630139</v>
      </c>
      <c r="H49" s="157">
        <v>71</v>
      </c>
      <c r="I49" s="124">
        <v>55</v>
      </c>
      <c r="J49" s="95">
        <f t="shared" si="15"/>
        <v>0.77464788732394363</v>
      </c>
      <c r="K49" s="43">
        <f t="shared" si="16"/>
        <v>7.6017750337642243E-2</v>
      </c>
      <c r="L49" s="155">
        <v>71</v>
      </c>
      <c r="M49" s="124">
        <v>55</v>
      </c>
      <c r="N49" s="95">
        <f t="shared" si="17"/>
        <v>0.77464788732394363</v>
      </c>
      <c r="O49" s="44">
        <f t="shared" si="12"/>
        <v>0</v>
      </c>
      <c r="P49" s="155">
        <v>71</v>
      </c>
      <c r="Q49" s="124">
        <v>55</v>
      </c>
      <c r="R49" s="95">
        <f t="shared" si="18"/>
        <v>0.77464788732394363</v>
      </c>
      <c r="S49" s="44">
        <f t="shared" si="13"/>
        <v>0</v>
      </c>
    </row>
    <row r="50" spans="1:19" x14ac:dyDescent="0.25">
      <c r="A50" s="15">
        <v>4023</v>
      </c>
      <c r="B50" s="39" t="s">
        <v>59</v>
      </c>
      <c r="C50" s="41">
        <v>0.9</v>
      </c>
      <c r="D50" s="38"/>
      <c r="E50" s="155">
        <v>63</v>
      </c>
      <c r="F50" s="124">
        <v>49</v>
      </c>
      <c r="G50" s="151">
        <f t="shared" si="14"/>
        <v>0.77777777777777779</v>
      </c>
      <c r="H50" s="157">
        <v>63</v>
      </c>
      <c r="I50" s="124">
        <v>49</v>
      </c>
      <c r="J50" s="95">
        <f t="shared" si="15"/>
        <v>0.77777777777777779</v>
      </c>
      <c r="K50" s="43">
        <f t="shared" si="16"/>
        <v>0</v>
      </c>
      <c r="L50" s="155">
        <v>63</v>
      </c>
      <c r="M50" s="124">
        <v>49</v>
      </c>
      <c r="N50" s="95">
        <f t="shared" si="17"/>
        <v>0.77777777777777779</v>
      </c>
      <c r="O50" s="44">
        <f t="shared" si="12"/>
        <v>0</v>
      </c>
      <c r="P50" s="155">
        <v>63</v>
      </c>
      <c r="Q50" s="124">
        <v>49</v>
      </c>
      <c r="R50" s="95">
        <f t="shared" si="18"/>
        <v>0.77777777777777779</v>
      </c>
      <c r="S50" s="44">
        <f t="shared" si="13"/>
        <v>0</v>
      </c>
    </row>
    <row r="51" spans="1:19" ht="30" x14ac:dyDescent="0.25">
      <c r="A51" s="18">
        <v>5705</v>
      </c>
      <c r="B51" s="26" t="s">
        <v>48</v>
      </c>
      <c r="C51" s="41">
        <v>0.7</v>
      </c>
      <c r="D51" s="38"/>
      <c r="E51" s="94">
        <v>147</v>
      </c>
      <c r="F51" s="46">
        <v>107</v>
      </c>
      <c r="G51" s="151">
        <f t="shared" si="14"/>
        <v>0.72789115646258506</v>
      </c>
      <c r="H51" s="145">
        <v>150</v>
      </c>
      <c r="I51" s="46">
        <v>113</v>
      </c>
      <c r="J51" s="95">
        <f t="shared" si="15"/>
        <v>0.7533333333333333</v>
      </c>
      <c r="K51" s="43">
        <f t="shared" si="16"/>
        <v>2.5442176870748234E-2</v>
      </c>
      <c r="L51" s="94">
        <v>150</v>
      </c>
      <c r="M51" s="46">
        <v>113</v>
      </c>
      <c r="N51" s="95">
        <f t="shared" si="17"/>
        <v>0.7533333333333333</v>
      </c>
      <c r="O51" s="44">
        <f t="shared" si="12"/>
        <v>0</v>
      </c>
      <c r="P51" s="94">
        <v>150</v>
      </c>
      <c r="Q51" s="46">
        <v>118</v>
      </c>
      <c r="R51" s="95">
        <f t="shared" si="18"/>
        <v>0.78666666666666663</v>
      </c>
      <c r="S51" s="44">
        <f t="shared" si="13"/>
        <v>3.3333333333333326E-2</v>
      </c>
    </row>
    <row r="52" spans="1:19" x14ac:dyDescent="0.25">
      <c r="A52" s="18">
        <v>4099</v>
      </c>
      <c r="B52" s="26" t="s">
        <v>47</v>
      </c>
      <c r="C52" s="41">
        <v>0.7</v>
      </c>
      <c r="D52" s="38"/>
      <c r="E52" s="94">
        <v>126</v>
      </c>
      <c r="F52" s="46">
        <v>97</v>
      </c>
      <c r="G52" s="151">
        <f t="shared" si="14"/>
        <v>0.76984126984126988</v>
      </c>
      <c r="H52" s="145">
        <v>127</v>
      </c>
      <c r="I52" s="46">
        <v>99</v>
      </c>
      <c r="J52" s="42">
        <f t="shared" si="15"/>
        <v>0.77952755905511806</v>
      </c>
      <c r="K52" s="43">
        <f t="shared" si="16"/>
        <v>9.686289213848176E-3</v>
      </c>
      <c r="L52" s="94">
        <v>127</v>
      </c>
      <c r="M52" s="46">
        <v>99</v>
      </c>
      <c r="N52" s="95">
        <f t="shared" si="17"/>
        <v>0.77952755905511806</v>
      </c>
      <c r="O52" s="44">
        <f t="shared" si="12"/>
        <v>0</v>
      </c>
      <c r="P52" s="94">
        <v>127</v>
      </c>
      <c r="Q52" s="46">
        <v>100</v>
      </c>
      <c r="R52" s="95">
        <f t="shared" si="18"/>
        <v>0.78740157480314965</v>
      </c>
      <c r="S52" s="44">
        <f t="shared" si="13"/>
        <v>7.8740157480315931E-3</v>
      </c>
    </row>
    <row r="53" spans="1:19" x14ac:dyDescent="0.25">
      <c r="A53" s="18">
        <v>6010</v>
      </c>
      <c r="B53" s="26" t="s">
        <v>140</v>
      </c>
      <c r="C53" s="41">
        <v>0.7</v>
      </c>
      <c r="D53" s="38"/>
      <c r="E53" s="94">
        <v>73</v>
      </c>
      <c r="F53" s="46">
        <v>58</v>
      </c>
      <c r="G53" s="151">
        <f t="shared" si="14"/>
        <v>0.79452054794520544</v>
      </c>
      <c r="H53" s="145">
        <v>74</v>
      </c>
      <c r="I53" s="46">
        <v>58</v>
      </c>
      <c r="J53" s="95">
        <f t="shared" si="15"/>
        <v>0.78378378378378377</v>
      </c>
      <c r="K53" s="43">
        <f t="shared" si="16"/>
        <v>-1.0736764161421664E-2</v>
      </c>
      <c r="L53" s="94">
        <v>74</v>
      </c>
      <c r="M53" s="46">
        <v>59</v>
      </c>
      <c r="N53" s="95">
        <f t="shared" si="17"/>
        <v>0.79729729729729726</v>
      </c>
      <c r="O53" s="44">
        <f t="shared" si="12"/>
        <v>1.3513513513513487E-2</v>
      </c>
      <c r="P53" s="94">
        <v>74</v>
      </c>
      <c r="Q53" s="46">
        <v>59</v>
      </c>
      <c r="R53" s="95">
        <f t="shared" si="18"/>
        <v>0.79729729729729726</v>
      </c>
      <c r="S53" s="44">
        <f t="shared" si="13"/>
        <v>0</v>
      </c>
    </row>
    <row r="54" spans="1:19" x14ac:dyDescent="0.25">
      <c r="A54" s="15">
        <v>3409</v>
      </c>
      <c r="B54" s="39" t="s">
        <v>62</v>
      </c>
      <c r="C54" s="41">
        <v>0.9</v>
      </c>
      <c r="D54" s="38"/>
      <c r="E54" s="152">
        <v>349</v>
      </c>
      <c r="F54" s="124">
        <f>249+5</f>
        <v>254</v>
      </c>
      <c r="G54" s="151">
        <f t="shared" si="14"/>
        <v>0.72779369627507162</v>
      </c>
      <c r="H54" s="153">
        <v>381</v>
      </c>
      <c r="I54" s="124">
        <v>286</v>
      </c>
      <c r="J54" s="95">
        <f t="shared" si="15"/>
        <v>0.75065616797900259</v>
      </c>
      <c r="K54" s="43">
        <f t="shared" si="16"/>
        <v>2.2862471703930964E-2</v>
      </c>
      <c r="L54" s="152">
        <v>381</v>
      </c>
      <c r="M54" s="124">
        <v>297</v>
      </c>
      <c r="N54" s="95">
        <f t="shared" si="17"/>
        <v>0.77952755905511806</v>
      </c>
      <c r="O54" s="44">
        <f t="shared" si="12"/>
        <v>2.8871391076115471E-2</v>
      </c>
      <c r="P54" s="152">
        <v>381</v>
      </c>
      <c r="Q54" s="124">
        <v>312</v>
      </c>
      <c r="R54" s="95">
        <f t="shared" si="18"/>
        <v>0.81889763779527558</v>
      </c>
      <c r="S54" s="44">
        <f t="shared" si="13"/>
        <v>3.9370078740157521E-2</v>
      </c>
    </row>
    <row r="55" spans="1:19" ht="30" x14ac:dyDescent="0.25">
      <c r="A55" s="23">
        <v>6009</v>
      </c>
      <c r="B55" s="40" t="s">
        <v>15</v>
      </c>
      <c r="C55" s="41">
        <v>0.7</v>
      </c>
      <c r="D55" s="38"/>
      <c r="E55" s="152">
        <v>125</v>
      </c>
      <c r="F55" s="46">
        <v>83</v>
      </c>
      <c r="G55" s="151">
        <f t="shared" si="14"/>
        <v>0.66400000000000003</v>
      </c>
      <c r="H55" s="154">
        <v>123</v>
      </c>
      <c r="I55" s="46">
        <v>94</v>
      </c>
      <c r="J55" s="95">
        <f t="shared" si="15"/>
        <v>0.76422764227642281</v>
      </c>
      <c r="K55" s="43">
        <f t="shared" si="16"/>
        <v>0.10022764227642278</v>
      </c>
      <c r="L55" s="152">
        <v>123</v>
      </c>
      <c r="M55" s="46">
        <v>95</v>
      </c>
      <c r="N55" s="95">
        <f t="shared" si="17"/>
        <v>0.77235772357723576</v>
      </c>
      <c r="O55" s="44">
        <f t="shared" si="12"/>
        <v>8.1300813008129413E-3</v>
      </c>
      <c r="P55" s="152">
        <v>123</v>
      </c>
      <c r="Q55" s="46">
        <v>99</v>
      </c>
      <c r="R55" s="95">
        <f t="shared" si="18"/>
        <v>0.80487804878048785</v>
      </c>
      <c r="S55" s="44">
        <f t="shared" si="13"/>
        <v>3.2520325203252098E-2</v>
      </c>
    </row>
    <row r="56" spans="1:19" x14ac:dyDescent="0.25">
      <c r="A56" s="23">
        <v>5902</v>
      </c>
      <c r="B56" s="40" t="s">
        <v>35</v>
      </c>
      <c r="C56" s="41">
        <v>0.7</v>
      </c>
      <c r="D56" s="38"/>
      <c r="E56" s="155">
        <v>235</v>
      </c>
      <c r="F56" s="46">
        <v>185</v>
      </c>
      <c r="G56" s="151">
        <f t="shared" si="14"/>
        <v>0.78723404255319152</v>
      </c>
      <c r="H56" s="156">
        <v>233</v>
      </c>
      <c r="I56" s="46">
        <v>186</v>
      </c>
      <c r="J56" s="95">
        <f t="shared" si="15"/>
        <v>0.79828326180257514</v>
      </c>
      <c r="K56" s="43">
        <f t="shared" si="16"/>
        <v>1.1049219249383624E-2</v>
      </c>
      <c r="L56" s="155">
        <v>233</v>
      </c>
      <c r="M56" s="46">
        <v>186</v>
      </c>
      <c r="N56" s="95">
        <f t="shared" si="17"/>
        <v>0.79828326180257514</v>
      </c>
      <c r="O56" s="44">
        <f t="shared" si="12"/>
        <v>0</v>
      </c>
      <c r="P56" s="155">
        <v>233</v>
      </c>
      <c r="Q56" s="46">
        <v>188</v>
      </c>
      <c r="R56" s="95">
        <f t="shared" si="18"/>
        <v>0.80686695278969955</v>
      </c>
      <c r="S56" s="44">
        <f t="shared" si="13"/>
        <v>8.5836909871244149E-3</v>
      </c>
    </row>
    <row r="57" spans="1:19" x14ac:dyDescent="0.25">
      <c r="A57" s="18">
        <v>5716</v>
      </c>
      <c r="B57" s="26" t="s">
        <v>41</v>
      </c>
      <c r="C57" s="41">
        <v>0.7</v>
      </c>
      <c r="D57" s="38"/>
      <c r="E57" s="47">
        <v>97</v>
      </c>
      <c r="F57" s="46">
        <v>77</v>
      </c>
      <c r="G57" s="151">
        <f t="shared" si="14"/>
        <v>0.79381443298969068</v>
      </c>
      <c r="H57" s="146">
        <v>95</v>
      </c>
      <c r="I57" s="46">
        <v>77</v>
      </c>
      <c r="J57" s="95">
        <f t="shared" si="15"/>
        <v>0.81052631578947365</v>
      </c>
      <c r="K57" s="43">
        <f t="shared" si="16"/>
        <v>1.6711882799782973E-2</v>
      </c>
      <c r="L57" s="47">
        <v>96</v>
      </c>
      <c r="M57" s="46">
        <v>78</v>
      </c>
      <c r="N57" s="95">
        <f t="shared" si="17"/>
        <v>0.8125</v>
      </c>
      <c r="O57" s="44">
        <f t="shared" si="12"/>
        <v>1.9736842105263497E-3</v>
      </c>
      <c r="P57" s="47">
        <v>96</v>
      </c>
      <c r="Q57" s="46">
        <v>78</v>
      </c>
      <c r="R57" s="95">
        <f t="shared" si="18"/>
        <v>0.8125</v>
      </c>
      <c r="S57" s="44">
        <f t="shared" si="13"/>
        <v>0</v>
      </c>
    </row>
    <row r="58" spans="1:19" x14ac:dyDescent="0.25">
      <c r="A58" s="23">
        <v>1502</v>
      </c>
      <c r="B58" s="40" t="s">
        <v>37</v>
      </c>
      <c r="C58" s="41">
        <v>0.7</v>
      </c>
      <c r="D58" s="38"/>
      <c r="E58" s="155">
        <v>106</v>
      </c>
      <c r="F58" s="124">
        <v>85</v>
      </c>
      <c r="G58" s="151">
        <f t="shared" si="14"/>
        <v>0.80188679245283023</v>
      </c>
      <c r="H58" s="157">
        <v>107</v>
      </c>
      <c r="I58" s="124">
        <v>87</v>
      </c>
      <c r="J58" s="95">
        <f t="shared" si="15"/>
        <v>0.81308411214953269</v>
      </c>
      <c r="K58" s="43">
        <f t="shared" si="16"/>
        <v>1.1197319696702457E-2</v>
      </c>
      <c r="L58" s="155">
        <v>106</v>
      </c>
      <c r="M58" s="124">
        <v>87</v>
      </c>
      <c r="N58" s="95">
        <f t="shared" si="17"/>
        <v>0.82075471698113212</v>
      </c>
      <c r="O58" s="44">
        <f t="shared" si="12"/>
        <v>7.6706048315994257E-3</v>
      </c>
      <c r="P58" s="155">
        <v>106</v>
      </c>
      <c r="Q58" s="124">
        <v>87</v>
      </c>
      <c r="R58" s="95">
        <f t="shared" si="18"/>
        <v>0.82075471698113212</v>
      </c>
      <c r="S58" s="44">
        <f t="shared" si="13"/>
        <v>0</v>
      </c>
    </row>
    <row r="59" spans="1:19" x14ac:dyDescent="0.25">
      <c r="A59" s="23">
        <v>1902</v>
      </c>
      <c r="B59" s="40" t="s">
        <v>85</v>
      </c>
      <c r="C59" s="41">
        <v>0.7</v>
      </c>
      <c r="D59" s="38"/>
      <c r="E59" s="155">
        <v>122</v>
      </c>
      <c r="F59" s="124">
        <v>103</v>
      </c>
      <c r="G59" s="151">
        <f t="shared" si="14"/>
        <v>0.84426229508196726</v>
      </c>
      <c r="H59" s="157">
        <v>126</v>
      </c>
      <c r="I59" s="124">
        <v>104</v>
      </c>
      <c r="J59" s="95">
        <f t="shared" si="15"/>
        <v>0.82539682539682535</v>
      </c>
      <c r="K59" s="43">
        <f t="shared" si="16"/>
        <v>-1.8865469685141911E-2</v>
      </c>
      <c r="L59" s="155">
        <v>126</v>
      </c>
      <c r="M59" s="124">
        <v>104</v>
      </c>
      <c r="N59" s="95">
        <f t="shared" si="17"/>
        <v>0.82539682539682535</v>
      </c>
      <c r="O59" s="44">
        <f t="shared" si="12"/>
        <v>0</v>
      </c>
      <c r="P59" s="155">
        <v>126</v>
      </c>
      <c r="Q59" s="124">
        <v>104</v>
      </c>
      <c r="R59" s="95">
        <f t="shared" si="18"/>
        <v>0.82539682539682535</v>
      </c>
      <c r="S59" s="44">
        <f t="shared" si="13"/>
        <v>0</v>
      </c>
    </row>
    <row r="60" spans="1:19" x14ac:dyDescent="0.25">
      <c r="A60" s="18">
        <v>5201</v>
      </c>
      <c r="B60" s="26" t="s">
        <v>40</v>
      </c>
      <c r="C60" s="41">
        <v>0.7</v>
      </c>
      <c r="D60" s="38"/>
      <c r="E60" s="47">
        <v>178</v>
      </c>
      <c r="F60" s="46">
        <v>142</v>
      </c>
      <c r="G60" s="151">
        <f t="shared" si="14"/>
        <v>0.797752808988764</v>
      </c>
      <c r="H60" s="146">
        <v>178</v>
      </c>
      <c r="I60" s="46">
        <v>148</v>
      </c>
      <c r="J60" s="95">
        <f t="shared" si="15"/>
        <v>0.8314606741573034</v>
      </c>
      <c r="K60" s="43">
        <f t="shared" si="16"/>
        <v>3.3707865168539408E-2</v>
      </c>
      <c r="L60" s="47">
        <v>178</v>
      </c>
      <c r="M60" s="46">
        <v>148</v>
      </c>
      <c r="N60" s="95">
        <f t="shared" si="17"/>
        <v>0.8314606741573034</v>
      </c>
      <c r="O60" s="44">
        <f t="shared" si="12"/>
        <v>0</v>
      </c>
      <c r="P60" s="47">
        <v>178</v>
      </c>
      <c r="Q60" s="46">
        <v>148</v>
      </c>
      <c r="R60" s="95">
        <f t="shared" si="18"/>
        <v>0.8314606741573034</v>
      </c>
      <c r="S60" s="44">
        <f t="shared" si="13"/>
        <v>0</v>
      </c>
    </row>
    <row r="61" spans="1:19" ht="30" x14ac:dyDescent="0.25">
      <c r="A61" s="15">
        <v>5002</v>
      </c>
      <c r="B61" s="39" t="s">
        <v>58</v>
      </c>
      <c r="C61" s="41">
        <v>0.9</v>
      </c>
      <c r="D61" s="38">
        <v>1</v>
      </c>
      <c r="E61" s="152">
        <v>352</v>
      </c>
      <c r="F61" s="124">
        <v>205</v>
      </c>
      <c r="G61" s="151">
        <f t="shared" si="14"/>
        <v>0.58238636363636365</v>
      </c>
      <c r="H61" s="153">
        <v>356</v>
      </c>
      <c r="I61" s="124">
        <v>268</v>
      </c>
      <c r="J61" s="42">
        <f t="shared" si="15"/>
        <v>0.7528089887640449</v>
      </c>
      <c r="K61" s="43">
        <f t="shared" si="16"/>
        <v>0.17042262512768125</v>
      </c>
      <c r="L61" s="152">
        <v>356</v>
      </c>
      <c r="M61" s="124">
        <v>289</v>
      </c>
      <c r="N61" s="95">
        <f t="shared" si="17"/>
        <v>0.8117977528089888</v>
      </c>
      <c r="O61" s="44">
        <f t="shared" si="12"/>
        <v>5.8988764044943909E-2</v>
      </c>
      <c r="P61" s="152">
        <v>356</v>
      </c>
      <c r="Q61" s="124">
        <v>297</v>
      </c>
      <c r="R61" s="95">
        <f t="shared" si="18"/>
        <v>0.8342696629213483</v>
      </c>
      <c r="S61" s="44">
        <f t="shared" si="13"/>
        <v>2.2471910112359494E-2</v>
      </c>
    </row>
    <row r="62" spans="1:19" ht="30" x14ac:dyDescent="0.25">
      <c r="A62" s="18">
        <v>5702</v>
      </c>
      <c r="B62" s="26" t="s">
        <v>31</v>
      </c>
      <c r="C62" s="41">
        <v>0.7</v>
      </c>
      <c r="D62" s="38"/>
      <c r="E62" s="47">
        <v>214</v>
      </c>
      <c r="F62" s="46">
        <v>177</v>
      </c>
      <c r="G62" s="151">
        <f t="shared" si="14"/>
        <v>0.82710280373831779</v>
      </c>
      <c r="H62" s="146">
        <v>215</v>
      </c>
      <c r="I62" s="46">
        <v>179</v>
      </c>
      <c r="J62" s="95">
        <f t="shared" si="15"/>
        <v>0.83255813953488367</v>
      </c>
      <c r="K62" s="43">
        <f t="shared" si="16"/>
        <v>5.4553357965658744E-3</v>
      </c>
      <c r="L62" s="47">
        <v>215</v>
      </c>
      <c r="M62" s="46">
        <v>180</v>
      </c>
      <c r="N62" s="95">
        <f t="shared" si="17"/>
        <v>0.83720930232558144</v>
      </c>
      <c r="O62" s="44">
        <f t="shared" si="12"/>
        <v>4.6511627906977715E-3</v>
      </c>
      <c r="P62" s="47">
        <v>215</v>
      </c>
      <c r="Q62" s="46">
        <v>180</v>
      </c>
      <c r="R62" s="95">
        <f t="shared" si="18"/>
        <v>0.83720930232558144</v>
      </c>
      <c r="S62" s="44">
        <f t="shared" si="13"/>
        <v>0</v>
      </c>
    </row>
    <row r="63" spans="1:19" x14ac:dyDescent="0.25">
      <c r="A63" s="23">
        <v>3102</v>
      </c>
      <c r="B63" s="40" t="s">
        <v>45</v>
      </c>
      <c r="C63" s="41">
        <v>0.7</v>
      </c>
      <c r="D63" s="38"/>
      <c r="E63" s="155">
        <v>251</v>
      </c>
      <c r="F63" s="124">
        <v>210</v>
      </c>
      <c r="G63" s="151">
        <f t="shared" si="14"/>
        <v>0.8366533864541833</v>
      </c>
      <c r="H63" s="157">
        <v>252</v>
      </c>
      <c r="I63" s="124">
        <v>210</v>
      </c>
      <c r="J63" s="95">
        <f t="shared" si="15"/>
        <v>0.83333333333333337</v>
      </c>
      <c r="K63" s="43">
        <f t="shared" si="16"/>
        <v>-3.3200531208499307E-3</v>
      </c>
      <c r="L63" s="155">
        <v>252</v>
      </c>
      <c r="M63" s="124">
        <v>211</v>
      </c>
      <c r="N63" s="95">
        <f t="shared" si="17"/>
        <v>0.83730158730158732</v>
      </c>
      <c r="O63" s="44">
        <f t="shared" si="12"/>
        <v>3.9682539682539542E-3</v>
      </c>
      <c r="P63" s="155">
        <v>252</v>
      </c>
      <c r="Q63" s="124">
        <v>211</v>
      </c>
      <c r="R63" s="95">
        <f t="shared" si="18"/>
        <v>0.83730158730158732</v>
      </c>
      <c r="S63" s="44">
        <f t="shared" si="13"/>
        <v>0</v>
      </c>
    </row>
    <row r="64" spans="1:19" x14ac:dyDescent="0.25">
      <c r="A64" s="23">
        <v>4051</v>
      </c>
      <c r="B64" s="40" t="s">
        <v>134</v>
      </c>
      <c r="C64" s="41">
        <v>0.7</v>
      </c>
      <c r="D64" s="38"/>
      <c r="E64" s="155">
        <v>19</v>
      </c>
      <c r="F64" s="46">
        <v>16</v>
      </c>
      <c r="G64" s="151">
        <f t="shared" si="14"/>
        <v>0.84210526315789469</v>
      </c>
      <c r="H64" s="156">
        <v>19</v>
      </c>
      <c r="I64" s="46">
        <v>16</v>
      </c>
      <c r="J64" s="95">
        <f t="shared" si="15"/>
        <v>0.84210526315789469</v>
      </c>
      <c r="K64" s="43">
        <f t="shared" si="16"/>
        <v>0</v>
      </c>
      <c r="L64" s="155">
        <v>19</v>
      </c>
      <c r="M64" s="46">
        <v>16</v>
      </c>
      <c r="N64" s="95">
        <f t="shared" si="17"/>
        <v>0.84210526315789469</v>
      </c>
      <c r="O64" s="44">
        <f t="shared" si="12"/>
        <v>0</v>
      </c>
      <c r="P64" s="155">
        <v>19</v>
      </c>
      <c r="Q64" s="46">
        <v>16</v>
      </c>
      <c r="R64" s="95">
        <f t="shared" si="18"/>
        <v>0.84210526315789469</v>
      </c>
      <c r="S64" s="44">
        <f t="shared" si="13"/>
        <v>0</v>
      </c>
    </row>
    <row r="65" spans="1:19" x14ac:dyDescent="0.25">
      <c r="A65" s="18">
        <v>402</v>
      </c>
      <c r="B65" s="26" t="s">
        <v>60</v>
      </c>
      <c r="C65" s="41">
        <v>0.7</v>
      </c>
      <c r="D65" s="38"/>
      <c r="E65" s="47">
        <v>53</v>
      </c>
      <c r="F65" s="46">
        <v>45</v>
      </c>
      <c r="G65" s="151">
        <f t="shared" si="14"/>
        <v>0.84905660377358494</v>
      </c>
      <c r="H65" s="146">
        <v>53</v>
      </c>
      <c r="I65" s="46">
        <v>45</v>
      </c>
      <c r="J65" s="95">
        <f t="shared" si="15"/>
        <v>0.84905660377358494</v>
      </c>
      <c r="K65" s="43">
        <f t="shared" si="16"/>
        <v>0</v>
      </c>
      <c r="L65" s="47">
        <v>53</v>
      </c>
      <c r="M65" s="46">
        <v>45</v>
      </c>
      <c r="N65" s="95">
        <f t="shared" si="17"/>
        <v>0.84905660377358494</v>
      </c>
      <c r="O65" s="44">
        <f t="shared" si="12"/>
        <v>0</v>
      </c>
      <c r="P65" s="47">
        <v>53</v>
      </c>
      <c r="Q65" s="46">
        <v>45</v>
      </c>
      <c r="R65" s="95">
        <f t="shared" si="18"/>
        <v>0.84905660377358494</v>
      </c>
      <c r="S65" s="44">
        <f t="shared" si="13"/>
        <v>0</v>
      </c>
    </row>
    <row r="66" spans="1:19" x14ac:dyDescent="0.25">
      <c r="A66" s="18">
        <v>2002</v>
      </c>
      <c r="B66" s="26" t="s">
        <v>61</v>
      </c>
      <c r="C66" s="41">
        <v>0.7</v>
      </c>
      <c r="D66" s="38"/>
      <c r="E66" s="94">
        <v>146</v>
      </c>
      <c r="F66" s="46">
        <v>116</v>
      </c>
      <c r="G66" s="151">
        <f t="shared" si="14"/>
        <v>0.79452054794520544</v>
      </c>
      <c r="H66" s="145">
        <v>136</v>
      </c>
      <c r="I66" s="46">
        <v>116</v>
      </c>
      <c r="J66" s="95">
        <f t="shared" si="15"/>
        <v>0.8529411764705882</v>
      </c>
      <c r="K66" s="43">
        <f t="shared" si="16"/>
        <v>5.8420628525382767E-2</v>
      </c>
      <c r="L66" s="94">
        <v>136</v>
      </c>
      <c r="M66" s="46">
        <v>116</v>
      </c>
      <c r="N66" s="95">
        <f t="shared" si="17"/>
        <v>0.8529411764705882</v>
      </c>
      <c r="O66" s="44">
        <f t="shared" si="12"/>
        <v>0</v>
      </c>
      <c r="P66" s="94">
        <v>136</v>
      </c>
      <c r="Q66" s="46">
        <v>116</v>
      </c>
      <c r="R66" s="95">
        <f t="shared" si="18"/>
        <v>0.8529411764705882</v>
      </c>
      <c r="S66" s="44">
        <f t="shared" si="13"/>
        <v>0</v>
      </c>
    </row>
    <row r="67" spans="1:19" x14ac:dyDescent="0.25">
      <c r="A67" s="18">
        <v>302</v>
      </c>
      <c r="B67" s="26" t="s">
        <v>73</v>
      </c>
      <c r="C67" s="41">
        <v>0.7</v>
      </c>
      <c r="D67" s="38"/>
      <c r="E67" s="94">
        <v>42</v>
      </c>
      <c r="F67" s="46">
        <v>35</v>
      </c>
      <c r="G67" s="151">
        <f t="shared" si="14"/>
        <v>0.83333333333333337</v>
      </c>
      <c r="H67" s="145">
        <v>42</v>
      </c>
      <c r="I67" s="46">
        <v>36</v>
      </c>
      <c r="J67" s="95">
        <f t="shared" si="15"/>
        <v>0.8571428571428571</v>
      </c>
      <c r="K67" s="43">
        <f t="shared" si="16"/>
        <v>2.3809523809523725E-2</v>
      </c>
      <c r="L67" s="94">
        <v>42</v>
      </c>
      <c r="M67" s="46">
        <v>36</v>
      </c>
      <c r="N67" s="95">
        <f t="shared" si="17"/>
        <v>0.8571428571428571</v>
      </c>
      <c r="O67" s="44">
        <f t="shared" si="12"/>
        <v>0</v>
      </c>
      <c r="P67" s="94">
        <v>42</v>
      </c>
      <c r="Q67" s="46">
        <v>36</v>
      </c>
      <c r="R67" s="95">
        <f t="shared" si="18"/>
        <v>0.8571428571428571</v>
      </c>
      <c r="S67" s="44">
        <f t="shared" si="13"/>
        <v>0</v>
      </c>
    </row>
    <row r="68" spans="1:19" x14ac:dyDescent="0.25">
      <c r="A68" s="18">
        <v>602</v>
      </c>
      <c r="B68" s="26" t="s">
        <v>67</v>
      </c>
      <c r="C68" s="41">
        <v>0.7</v>
      </c>
      <c r="D68" s="38"/>
      <c r="E68" s="94">
        <v>64</v>
      </c>
      <c r="F68" s="46">
        <v>55</v>
      </c>
      <c r="G68" s="151">
        <f t="shared" si="14"/>
        <v>0.859375</v>
      </c>
      <c r="H68" s="145">
        <v>63</v>
      </c>
      <c r="I68" s="46">
        <v>54</v>
      </c>
      <c r="J68" s="95">
        <f t="shared" si="15"/>
        <v>0.8571428571428571</v>
      </c>
      <c r="K68" s="43">
        <f t="shared" si="16"/>
        <v>-2.2321428571429047E-3</v>
      </c>
      <c r="L68" s="94">
        <v>63</v>
      </c>
      <c r="M68" s="46">
        <v>54</v>
      </c>
      <c r="N68" s="95">
        <f t="shared" si="17"/>
        <v>0.8571428571428571</v>
      </c>
      <c r="O68" s="44">
        <f t="shared" si="12"/>
        <v>0</v>
      </c>
      <c r="P68" s="94">
        <v>63</v>
      </c>
      <c r="Q68" s="46">
        <v>54</v>
      </c>
      <c r="R68" s="95">
        <f t="shared" si="18"/>
        <v>0.8571428571428571</v>
      </c>
      <c r="S68" s="44">
        <f t="shared" si="13"/>
        <v>0</v>
      </c>
    </row>
    <row r="69" spans="1:19" x14ac:dyDescent="0.25">
      <c r="A69" s="23">
        <v>4050</v>
      </c>
      <c r="B69" s="40" t="s">
        <v>43</v>
      </c>
      <c r="C69" s="41">
        <v>0.7</v>
      </c>
      <c r="D69" s="38"/>
      <c r="E69" s="152">
        <v>38</v>
      </c>
      <c r="F69" s="46">
        <v>33</v>
      </c>
      <c r="G69" s="151">
        <f t="shared" si="14"/>
        <v>0.86842105263157898</v>
      </c>
      <c r="H69" s="154">
        <v>38</v>
      </c>
      <c r="I69" s="46">
        <v>33</v>
      </c>
      <c r="J69" s="95">
        <f t="shared" si="15"/>
        <v>0.86842105263157898</v>
      </c>
      <c r="K69" s="43">
        <f t="shared" si="16"/>
        <v>0</v>
      </c>
      <c r="L69" s="152">
        <v>38</v>
      </c>
      <c r="M69" s="46">
        <v>33</v>
      </c>
      <c r="N69" s="95">
        <f t="shared" si="17"/>
        <v>0.86842105263157898</v>
      </c>
      <c r="O69" s="44">
        <f t="shared" ref="O69:O100" si="19">N69-J69</f>
        <v>0</v>
      </c>
      <c r="P69" s="152">
        <v>38</v>
      </c>
      <c r="Q69" s="46">
        <v>33</v>
      </c>
      <c r="R69" s="95">
        <f t="shared" si="18"/>
        <v>0.86842105263157898</v>
      </c>
      <c r="S69" s="44">
        <f t="shared" ref="S69:S100" si="20">R69-N69</f>
        <v>0</v>
      </c>
    </row>
    <row r="70" spans="1:19" x14ac:dyDescent="0.25">
      <c r="A70" s="18">
        <v>502</v>
      </c>
      <c r="B70" s="26" t="s">
        <v>87</v>
      </c>
      <c r="C70" s="41">
        <v>0.7</v>
      </c>
      <c r="D70" s="38"/>
      <c r="E70" s="47">
        <v>64</v>
      </c>
      <c r="F70" s="46">
        <v>50</v>
      </c>
      <c r="G70" s="151">
        <f t="shared" ref="G70:G101" si="21">F70/E70</f>
        <v>0.78125</v>
      </c>
      <c r="H70" s="146">
        <v>61</v>
      </c>
      <c r="I70" s="46">
        <v>52</v>
      </c>
      <c r="J70" s="95">
        <f t="shared" ref="J70:J101" si="22">I70/H70</f>
        <v>0.85245901639344257</v>
      </c>
      <c r="K70" s="43">
        <f t="shared" ref="K70:K101" si="23">J70-G70</f>
        <v>7.120901639344257E-2</v>
      </c>
      <c r="L70" s="47">
        <v>61</v>
      </c>
      <c r="M70" s="46">
        <v>53</v>
      </c>
      <c r="N70" s="95">
        <f t="shared" ref="N70:N101" si="24">M70/L70</f>
        <v>0.86885245901639341</v>
      </c>
      <c r="O70" s="44">
        <f t="shared" si="19"/>
        <v>1.6393442622950838E-2</v>
      </c>
      <c r="P70" s="47">
        <v>61</v>
      </c>
      <c r="Q70" s="46">
        <v>53</v>
      </c>
      <c r="R70" s="95">
        <f t="shared" ref="R70:R101" si="25">Q70/P70</f>
        <v>0.86885245901639341</v>
      </c>
      <c r="S70" s="44">
        <f t="shared" si="20"/>
        <v>0</v>
      </c>
    </row>
    <row r="71" spans="1:19" x14ac:dyDescent="0.25">
      <c r="A71" s="23">
        <v>202</v>
      </c>
      <c r="B71" s="40" t="s">
        <v>66</v>
      </c>
      <c r="C71" s="41">
        <v>0.7</v>
      </c>
      <c r="D71" s="38"/>
      <c r="E71" s="152">
        <v>104</v>
      </c>
      <c r="F71" s="124">
        <v>90</v>
      </c>
      <c r="G71" s="151">
        <f t="shared" si="21"/>
        <v>0.86538461538461542</v>
      </c>
      <c r="H71" s="153">
        <v>106</v>
      </c>
      <c r="I71" s="124">
        <v>92</v>
      </c>
      <c r="J71" s="95">
        <f t="shared" si="22"/>
        <v>0.86792452830188682</v>
      </c>
      <c r="K71" s="43">
        <f t="shared" si="23"/>
        <v>2.539912917271403E-3</v>
      </c>
      <c r="L71" s="152">
        <v>106</v>
      </c>
      <c r="M71" s="124">
        <v>93</v>
      </c>
      <c r="N71" s="95">
        <f t="shared" si="24"/>
        <v>0.87735849056603776</v>
      </c>
      <c r="O71" s="44">
        <f t="shared" si="19"/>
        <v>9.4339622641509413E-3</v>
      </c>
      <c r="P71" s="152">
        <v>106</v>
      </c>
      <c r="Q71" s="124">
        <v>93</v>
      </c>
      <c r="R71" s="95">
        <f t="shared" si="25"/>
        <v>0.87735849056603776</v>
      </c>
      <c r="S71" s="44">
        <f t="shared" si="20"/>
        <v>0</v>
      </c>
    </row>
    <row r="72" spans="1:19" x14ac:dyDescent="0.25">
      <c r="A72" s="23">
        <v>3302</v>
      </c>
      <c r="B72" s="40" t="s">
        <v>65</v>
      </c>
      <c r="C72" s="41">
        <v>0.7</v>
      </c>
      <c r="D72" s="38"/>
      <c r="E72" s="155">
        <v>100</v>
      </c>
      <c r="F72" s="124">
        <v>84</v>
      </c>
      <c r="G72" s="151">
        <f t="shared" si="21"/>
        <v>0.84</v>
      </c>
      <c r="H72" s="157">
        <v>99</v>
      </c>
      <c r="I72" s="124">
        <v>87</v>
      </c>
      <c r="J72" s="95">
        <f t="shared" si="22"/>
        <v>0.87878787878787878</v>
      </c>
      <c r="K72" s="43">
        <f t="shared" si="23"/>
        <v>3.8787878787878816E-2</v>
      </c>
      <c r="L72" s="155">
        <v>99</v>
      </c>
      <c r="M72" s="124">
        <v>87</v>
      </c>
      <c r="N72" s="95">
        <f t="shared" si="24"/>
        <v>0.87878787878787878</v>
      </c>
      <c r="O72" s="44">
        <f t="shared" si="19"/>
        <v>0</v>
      </c>
      <c r="P72" s="155">
        <v>99</v>
      </c>
      <c r="Q72" s="124">
        <v>87</v>
      </c>
      <c r="R72" s="95">
        <f t="shared" si="25"/>
        <v>0.87878787878787878</v>
      </c>
      <c r="S72" s="44">
        <f t="shared" si="20"/>
        <v>0</v>
      </c>
    </row>
    <row r="73" spans="1:19" x14ac:dyDescent="0.25">
      <c r="A73" s="18">
        <v>4048</v>
      </c>
      <c r="B73" s="26" t="s">
        <v>128</v>
      </c>
      <c r="C73" s="41">
        <v>0.7</v>
      </c>
      <c r="D73" s="38"/>
      <c r="E73" s="47">
        <v>84</v>
      </c>
      <c r="F73" s="46">
        <v>76</v>
      </c>
      <c r="G73" s="151">
        <f t="shared" si="21"/>
        <v>0.90476190476190477</v>
      </c>
      <c r="H73" s="146">
        <v>86</v>
      </c>
      <c r="I73" s="46">
        <v>76</v>
      </c>
      <c r="J73" s="95">
        <f t="shared" si="22"/>
        <v>0.88372093023255816</v>
      </c>
      <c r="K73" s="43">
        <f t="shared" si="23"/>
        <v>-2.1040974529346612E-2</v>
      </c>
      <c r="L73" s="47">
        <v>86</v>
      </c>
      <c r="M73" s="46">
        <v>76</v>
      </c>
      <c r="N73" s="95">
        <f t="shared" si="24"/>
        <v>0.88372093023255816</v>
      </c>
      <c r="O73" s="44">
        <f t="shared" si="19"/>
        <v>0</v>
      </c>
      <c r="P73" s="47">
        <v>86</v>
      </c>
      <c r="Q73" s="46">
        <v>76</v>
      </c>
      <c r="R73" s="95">
        <f t="shared" si="25"/>
        <v>0.88372093023255816</v>
      </c>
      <c r="S73" s="44">
        <f t="shared" si="20"/>
        <v>0</v>
      </c>
    </row>
    <row r="74" spans="1:19" x14ac:dyDescent="0.25">
      <c r="A74" s="23">
        <v>1202</v>
      </c>
      <c r="B74" s="40" t="s">
        <v>55</v>
      </c>
      <c r="C74" s="41">
        <v>0.7</v>
      </c>
      <c r="D74" s="38"/>
      <c r="E74" s="155">
        <v>142</v>
      </c>
      <c r="F74" s="124">
        <v>119</v>
      </c>
      <c r="G74" s="151">
        <f t="shared" si="21"/>
        <v>0.8380281690140845</v>
      </c>
      <c r="H74" s="157">
        <v>140</v>
      </c>
      <c r="I74" s="124">
        <v>124</v>
      </c>
      <c r="J74" s="95">
        <f t="shared" si="22"/>
        <v>0.88571428571428568</v>
      </c>
      <c r="K74" s="43">
        <f t="shared" si="23"/>
        <v>4.7686116700201175E-2</v>
      </c>
      <c r="L74" s="155">
        <v>140</v>
      </c>
      <c r="M74" s="124">
        <v>124</v>
      </c>
      <c r="N74" s="95">
        <f t="shared" si="24"/>
        <v>0.88571428571428568</v>
      </c>
      <c r="O74" s="44">
        <f t="shared" si="19"/>
        <v>0</v>
      </c>
      <c r="P74" s="155">
        <v>140</v>
      </c>
      <c r="Q74" s="124">
        <v>124</v>
      </c>
      <c r="R74" s="95">
        <f t="shared" si="25"/>
        <v>0.88571428571428568</v>
      </c>
      <c r="S74" s="44">
        <f t="shared" si="20"/>
        <v>0</v>
      </c>
    </row>
    <row r="75" spans="1:19" ht="30" x14ac:dyDescent="0.25">
      <c r="A75" s="18">
        <v>6019</v>
      </c>
      <c r="B75" s="26" t="s">
        <v>141</v>
      </c>
      <c r="C75" s="41">
        <v>0.7</v>
      </c>
      <c r="D75" s="38"/>
      <c r="E75" s="94">
        <v>9</v>
      </c>
      <c r="F75" s="46">
        <v>8</v>
      </c>
      <c r="G75" s="151">
        <f t="shared" si="21"/>
        <v>0.88888888888888884</v>
      </c>
      <c r="H75" s="145">
        <v>9</v>
      </c>
      <c r="I75" s="46">
        <v>8</v>
      </c>
      <c r="J75" s="95">
        <f t="shared" si="22"/>
        <v>0.88888888888888884</v>
      </c>
      <c r="K75" s="43">
        <f t="shared" si="23"/>
        <v>0</v>
      </c>
      <c r="L75" s="94">
        <v>9</v>
      </c>
      <c r="M75" s="46">
        <v>8</v>
      </c>
      <c r="N75" s="95">
        <f t="shared" si="24"/>
        <v>0.88888888888888884</v>
      </c>
      <c r="O75" s="44">
        <f t="shared" si="19"/>
        <v>0</v>
      </c>
      <c r="P75" s="94">
        <v>9</v>
      </c>
      <c r="Q75" s="46">
        <v>8</v>
      </c>
      <c r="R75" s="95">
        <f t="shared" si="25"/>
        <v>0.88888888888888884</v>
      </c>
      <c r="S75" s="44">
        <f t="shared" si="20"/>
        <v>0</v>
      </c>
    </row>
    <row r="76" spans="1:19" x14ac:dyDescent="0.25">
      <c r="A76" s="18">
        <v>5008</v>
      </c>
      <c r="B76" s="26" t="s">
        <v>121</v>
      </c>
      <c r="C76" s="41">
        <v>0.7</v>
      </c>
      <c r="D76" s="38"/>
      <c r="E76" s="94">
        <v>157</v>
      </c>
      <c r="F76" s="46">
        <v>142</v>
      </c>
      <c r="G76" s="151">
        <f t="shared" si="21"/>
        <v>0.90445859872611467</v>
      </c>
      <c r="H76" s="145">
        <v>158</v>
      </c>
      <c r="I76" s="46">
        <v>142</v>
      </c>
      <c r="J76" s="95">
        <f t="shared" si="22"/>
        <v>0.89873417721518989</v>
      </c>
      <c r="K76" s="43">
        <f t="shared" si="23"/>
        <v>-5.724421510924782E-3</v>
      </c>
      <c r="L76" s="94">
        <v>158</v>
      </c>
      <c r="M76" s="46">
        <v>142</v>
      </c>
      <c r="N76" s="95">
        <f t="shared" si="24"/>
        <v>0.89873417721518989</v>
      </c>
      <c r="O76" s="44">
        <f t="shared" si="19"/>
        <v>0</v>
      </c>
      <c r="P76" s="94">
        <v>158</v>
      </c>
      <c r="Q76" s="46">
        <v>172</v>
      </c>
      <c r="R76" s="95">
        <f t="shared" si="25"/>
        <v>1.0886075949367089</v>
      </c>
      <c r="S76" s="44">
        <f t="shared" si="20"/>
        <v>0.189873417721519</v>
      </c>
    </row>
    <row r="77" spans="1:19" x14ac:dyDescent="0.25">
      <c r="A77" s="18">
        <v>2402</v>
      </c>
      <c r="B77" s="26" t="s">
        <v>129</v>
      </c>
      <c r="C77" s="41">
        <v>0.7</v>
      </c>
      <c r="D77" s="38"/>
      <c r="E77" s="47">
        <v>49</v>
      </c>
      <c r="F77" s="46">
        <v>47</v>
      </c>
      <c r="G77" s="151">
        <f t="shared" si="21"/>
        <v>0.95918367346938771</v>
      </c>
      <c r="H77" s="146">
        <v>52</v>
      </c>
      <c r="I77" s="46">
        <v>47</v>
      </c>
      <c r="J77" s="95">
        <f t="shared" si="22"/>
        <v>0.90384615384615385</v>
      </c>
      <c r="K77" s="43">
        <f t="shared" si="23"/>
        <v>-5.5337519623233855E-2</v>
      </c>
      <c r="L77" s="47">
        <v>52</v>
      </c>
      <c r="M77" s="46">
        <v>47</v>
      </c>
      <c r="N77" s="95">
        <f t="shared" si="24"/>
        <v>0.90384615384615385</v>
      </c>
      <c r="O77" s="44">
        <f t="shared" si="19"/>
        <v>0</v>
      </c>
      <c r="P77" s="47">
        <v>52</v>
      </c>
      <c r="Q77" s="46">
        <v>47</v>
      </c>
      <c r="R77" s="95">
        <f t="shared" si="25"/>
        <v>0.90384615384615385</v>
      </c>
      <c r="S77" s="44">
        <f t="shared" si="20"/>
        <v>0</v>
      </c>
    </row>
    <row r="78" spans="1:19" x14ac:dyDescent="0.25">
      <c r="A78" s="18">
        <v>5501</v>
      </c>
      <c r="B78" s="26" t="s">
        <v>28</v>
      </c>
      <c r="C78" s="41">
        <v>0.7</v>
      </c>
      <c r="D78" s="38"/>
      <c r="E78" s="47">
        <v>186</v>
      </c>
      <c r="F78" s="46">
        <v>164</v>
      </c>
      <c r="G78" s="151">
        <f t="shared" si="21"/>
        <v>0.88172043010752688</v>
      </c>
      <c r="H78" s="146">
        <v>188</v>
      </c>
      <c r="I78" s="46">
        <v>169</v>
      </c>
      <c r="J78" s="95">
        <f t="shared" si="22"/>
        <v>0.89893617021276595</v>
      </c>
      <c r="K78" s="43">
        <f t="shared" si="23"/>
        <v>1.7215740105239075E-2</v>
      </c>
      <c r="L78" s="47">
        <v>188</v>
      </c>
      <c r="M78" s="46">
        <v>170</v>
      </c>
      <c r="N78" s="95">
        <f t="shared" si="24"/>
        <v>0.9042553191489362</v>
      </c>
      <c r="O78" s="44">
        <f t="shared" si="19"/>
        <v>5.3191489361702482E-3</v>
      </c>
      <c r="P78" s="47">
        <v>188</v>
      </c>
      <c r="Q78" s="46">
        <v>170</v>
      </c>
      <c r="R78" s="95">
        <f t="shared" si="25"/>
        <v>0.9042553191489362</v>
      </c>
      <c r="S78" s="44">
        <f t="shared" si="20"/>
        <v>0</v>
      </c>
    </row>
    <row r="79" spans="1:19" ht="30" x14ac:dyDescent="0.25">
      <c r="A79" s="15">
        <v>5017</v>
      </c>
      <c r="B79" s="39" t="s">
        <v>76</v>
      </c>
      <c r="C79" s="41">
        <v>0.9</v>
      </c>
      <c r="D79" s="38"/>
      <c r="E79" s="155">
        <v>248</v>
      </c>
      <c r="F79" s="124">
        <v>227</v>
      </c>
      <c r="G79" s="151">
        <f t="shared" si="21"/>
        <v>0.91532258064516125</v>
      </c>
      <c r="H79" s="157">
        <v>257</v>
      </c>
      <c r="I79" s="124">
        <v>227</v>
      </c>
      <c r="J79" s="95">
        <f t="shared" si="22"/>
        <v>0.88326848249027234</v>
      </c>
      <c r="K79" s="43">
        <f t="shared" si="23"/>
        <v>-3.205409815488891E-2</v>
      </c>
      <c r="L79" s="155">
        <v>257</v>
      </c>
      <c r="M79" s="124">
        <v>228</v>
      </c>
      <c r="N79" s="95">
        <f t="shared" si="24"/>
        <v>0.88715953307392992</v>
      </c>
      <c r="O79" s="44">
        <f t="shared" si="19"/>
        <v>3.8910505836575737E-3</v>
      </c>
      <c r="P79" s="155">
        <v>257</v>
      </c>
      <c r="Q79" s="124">
        <v>235</v>
      </c>
      <c r="R79" s="95">
        <f t="shared" si="25"/>
        <v>0.91439688715953304</v>
      </c>
      <c r="S79" s="44">
        <f t="shared" si="20"/>
        <v>2.7237354085603127E-2</v>
      </c>
    </row>
    <row r="80" spans="1:19" x14ac:dyDescent="0.25">
      <c r="A80" s="23">
        <v>3412</v>
      </c>
      <c r="B80" s="40" t="s">
        <v>118</v>
      </c>
      <c r="C80" s="41">
        <v>0.7</v>
      </c>
      <c r="D80" s="38"/>
      <c r="E80" s="155">
        <v>9</v>
      </c>
      <c r="F80" s="46">
        <v>9</v>
      </c>
      <c r="G80" s="151">
        <f t="shared" si="21"/>
        <v>1</v>
      </c>
      <c r="H80" s="156">
        <v>12</v>
      </c>
      <c r="I80" s="46">
        <v>9</v>
      </c>
      <c r="J80" s="95">
        <f t="shared" si="22"/>
        <v>0.75</v>
      </c>
      <c r="K80" s="43">
        <f t="shared" si="23"/>
        <v>-0.25</v>
      </c>
      <c r="L80" s="155">
        <v>12</v>
      </c>
      <c r="M80" s="46">
        <v>11</v>
      </c>
      <c r="N80" s="95">
        <f t="shared" si="24"/>
        <v>0.91666666666666663</v>
      </c>
      <c r="O80" s="44">
        <f t="shared" si="19"/>
        <v>0.16666666666666663</v>
      </c>
      <c r="P80" s="155">
        <v>12</v>
      </c>
      <c r="Q80" s="46">
        <v>11</v>
      </c>
      <c r="R80" s="95">
        <f t="shared" si="25"/>
        <v>0.91666666666666663</v>
      </c>
      <c r="S80" s="44">
        <f t="shared" si="20"/>
        <v>0</v>
      </c>
    </row>
    <row r="81" spans="1:19" x14ac:dyDescent="0.25">
      <c r="A81" s="18">
        <v>3421</v>
      </c>
      <c r="B81" s="26" t="s">
        <v>123</v>
      </c>
      <c r="C81" s="41">
        <v>0.7</v>
      </c>
      <c r="D81" s="38"/>
      <c r="E81" s="47">
        <v>60</v>
      </c>
      <c r="F81" s="46">
        <v>56</v>
      </c>
      <c r="G81" s="151">
        <f t="shared" si="21"/>
        <v>0.93333333333333335</v>
      </c>
      <c r="H81" s="146">
        <v>61</v>
      </c>
      <c r="I81" s="46">
        <v>56</v>
      </c>
      <c r="J81" s="95">
        <f t="shared" si="22"/>
        <v>0.91803278688524592</v>
      </c>
      <c r="K81" s="43">
        <f t="shared" si="23"/>
        <v>-1.5300546448087426E-2</v>
      </c>
      <c r="L81" s="47">
        <v>61</v>
      </c>
      <c r="M81" s="46">
        <v>56</v>
      </c>
      <c r="N81" s="95">
        <f t="shared" si="24"/>
        <v>0.91803278688524592</v>
      </c>
      <c r="O81" s="44">
        <f t="shared" si="19"/>
        <v>0</v>
      </c>
      <c r="P81" s="47">
        <v>61</v>
      </c>
      <c r="Q81" s="46">
        <v>56</v>
      </c>
      <c r="R81" s="95">
        <f t="shared" si="25"/>
        <v>0.91803278688524592</v>
      </c>
      <c r="S81" s="44">
        <f t="shared" si="20"/>
        <v>0</v>
      </c>
    </row>
    <row r="82" spans="1:19" x14ac:dyDescent="0.25">
      <c r="A82" s="18">
        <v>5721</v>
      </c>
      <c r="B82" s="26" t="s">
        <v>33</v>
      </c>
      <c r="C82" s="41">
        <v>0.7</v>
      </c>
      <c r="D82" s="38"/>
      <c r="E82" s="47">
        <v>208</v>
      </c>
      <c r="F82" s="46">
        <v>184</v>
      </c>
      <c r="G82" s="151">
        <f t="shared" si="21"/>
        <v>0.88461538461538458</v>
      </c>
      <c r="H82" s="146">
        <v>210</v>
      </c>
      <c r="I82" s="46">
        <v>187</v>
      </c>
      <c r="J82" s="95">
        <f t="shared" si="22"/>
        <v>0.89047619047619042</v>
      </c>
      <c r="K82" s="43">
        <f t="shared" si="23"/>
        <v>5.86080586080584E-3</v>
      </c>
      <c r="L82" s="47">
        <v>210</v>
      </c>
      <c r="M82" s="46">
        <v>191</v>
      </c>
      <c r="N82" s="95">
        <f t="shared" si="24"/>
        <v>0.90952380952380951</v>
      </c>
      <c r="O82" s="44">
        <f t="shared" si="19"/>
        <v>1.9047619047619091E-2</v>
      </c>
      <c r="P82" s="47">
        <v>210</v>
      </c>
      <c r="Q82" s="46">
        <v>193</v>
      </c>
      <c r="R82" s="95">
        <f t="shared" si="25"/>
        <v>0.919047619047619</v>
      </c>
      <c r="S82" s="44">
        <f t="shared" si="20"/>
        <v>9.52380952380949E-3</v>
      </c>
    </row>
    <row r="83" spans="1:19" x14ac:dyDescent="0.25">
      <c r="A83" s="15">
        <v>4022</v>
      </c>
      <c r="B83" s="39" t="s">
        <v>54</v>
      </c>
      <c r="C83" s="41">
        <v>0.9</v>
      </c>
      <c r="D83" s="38"/>
      <c r="E83" s="152">
        <v>142</v>
      </c>
      <c r="F83" s="124">
        <v>102</v>
      </c>
      <c r="G83" s="151">
        <f t="shared" si="21"/>
        <v>0.71830985915492962</v>
      </c>
      <c r="H83" s="153">
        <v>145</v>
      </c>
      <c r="I83" s="124">
        <v>131</v>
      </c>
      <c r="J83" s="95">
        <f t="shared" si="22"/>
        <v>0.90344827586206899</v>
      </c>
      <c r="K83" s="43">
        <f t="shared" si="23"/>
        <v>0.18513841670713937</v>
      </c>
      <c r="L83" s="152">
        <v>145</v>
      </c>
      <c r="M83" s="124">
        <v>132</v>
      </c>
      <c r="N83" s="95">
        <f t="shared" si="24"/>
        <v>0.91034482758620694</v>
      </c>
      <c r="O83" s="44">
        <f t="shared" si="19"/>
        <v>6.8965517241379448E-3</v>
      </c>
      <c r="P83" s="152">
        <v>145</v>
      </c>
      <c r="Q83" s="124">
        <v>134</v>
      </c>
      <c r="R83" s="95">
        <f t="shared" si="25"/>
        <v>0.92413793103448272</v>
      </c>
      <c r="S83" s="44">
        <f t="shared" si="20"/>
        <v>1.3793103448275779E-2</v>
      </c>
    </row>
    <row r="84" spans="1:19" x14ac:dyDescent="0.25">
      <c r="A84" s="18">
        <v>2202</v>
      </c>
      <c r="B84" s="26" t="s">
        <v>71</v>
      </c>
      <c r="C84" s="41">
        <v>0.7</v>
      </c>
      <c r="D84" s="38"/>
      <c r="E84" s="47">
        <v>45</v>
      </c>
      <c r="F84" s="46">
        <v>40</v>
      </c>
      <c r="G84" s="151">
        <f t="shared" si="21"/>
        <v>0.88888888888888884</v>
      </c>
      <c r="H84" s="146">
        <v>45</v>
      </c>
      <c r="I84" s="46">
        <v>41</v>
      </c>
      <c r="J84" s="95">
        <f t="shared" si="22"/>
        <v>0.91111111111111109</v>
      </c>
      <c r="K84" s="43">
        <f t="shared" si="23"/>
        <v>2.2222222222222254E-2</v>
      </c>
      <c r="L84" s="47">
        <v>45</v>
      </c>
      <c r="M84" s="46">
        <v>41</v>
      </c>
      <c r="N84" s="95">
        <f t="shared" si="24"/>
        <v>0.91111111111111109</v>
      </c>
      <c r="O84" s="44">
        <f t="shared" si="19"/>
        <v>0</v>
      </c>
      <c r="P84" s="47">
        <v>45</v>
      </c>
      <c r="Q84" s="46">
        <v>42</v>
      </c>
      <c r="R84" s="95">
        <f t="shared" si="25"/>
        <v>0.93333333333333335</v>
      </c>
      <c r="S84" s="44">
        <f t="shared" si="20"/>
        <v>2.2222222222222254E-2</v>
      </c>
    </row>
    <row r="85" spans="1:19" x14ac:dyDescent="0.25">
      <c r="A85" s="18">
        <v>701</v>
      </c>
      <c r="B85" s="26" t="s">
        <v>27</v>
      </c>
      <c r="C85" s="41">
        <v>0.7</v>
      </c>
      <c r="D85" s="38"/>
      <c r="E85" s="47">
        <v>203</v>
      </c>
      <c r="F85" s="46">
        <v>185</v>
      </c>
      <c r="G85" s="151">
        <f t="shared" si="21"/>
        <v>0.91133004926108374</v>
      </c>
      <c r="H85" s="146">
        <v>205</v>
      </c>
      <c r="I85" s="46">
        <v>191</v>
      </c>
      <c r="J85" s="95">
        <f t="shared" si="22"/>
        <v>0.93170731707317078</v>
      </c>
      <c r="K85" s="43">
        <f t="shared" si="23"/>
        <v>2.0377267812087041E-2</v>
      </c>
      <c r="L85" s="47">
        <v>205</v>
      </c>
      <c r="M85" s="46">
        <v>192</v>
      </c>
      <c r="N85" s="95">
        <f t="shared" si="24"/>
        <v>0.93658536585365859</v>
      </c>
      <c r="O85" s="44">
        <f t="shared" si="19"/>
        <v>4.8780487804878092E-3</v>
      </c>
      <c r="P85" s="47">
        <v>205</v>
      </c>
      <c r="Q85" s="46">
        <v>192</v>
      </c>
      <c r="R85" s="95">
        <f t="shared" si="25"/>
        <v>0.93658536585365859</v>
      </c>
      <c r="S85" s="44">
        <f t="shared" si="20"/>
        <v>0</v>
      </c>
    </row>
    <row r="86" spans="1:19" x14ac:dyDescent="0.25">
      <c r="A86" s="23">
        <v>4044</v>
      </c>
      <c r="B86" s="40" t="s">
        <v>30</v>
      </c>
      <c r="C86" s="41">
        <v>0.7</v>
      </c>
      <c r="D86" s="38"/>
      <c r="E86" s="152">
        <v>18</v>
      </c>
      <c r="F86" s="46">
        <v>18</v>
      </c>
      <c r="G86" s="151">
        <f t="shared" si="21"/>
        <v>1</v>
      </c>
      <c r="H86" s="154">
        <v>19</v>
      </c>
      <c r="I86" s="46">
        <v>18</v>
      </c>
      <c r="J86" s="95">
        <f t="shared" si="22"/>
        <v>0.94736842105263153</v>
      </c>
      <c r="K86" s="43">
        <f t="shared" si="23"/>
        <v>-5.2631578947368474E-2</v>
      </c>
      <c r="L86" s="152">
        <v>19</v>
      </c>
      <c r="M86" s="46">
        <v>18</v>
      </c>
      <c r="N86" s="95">
        <f t="shared" si="24"/>
        <v>0.94736842105263153</v>
      </c>
      <c r="O86" s="44">
        <f t="shared" si="19"/>
        <v>0</v>
      </c>
      <c r="P86" s="152">
        <v>19</v>
      </c>
      <c r="Q86" s="46">
        <v>18</v>
      </c>
      <c r="R86" s="95">
        <f t="shared" si="25"/>
        <v>0.94736842105263153</v>
      </c>
      <c r="S86" s="44">
        <f t="shared" si="20"/>
        <v>0</v>
      </c>
    </row>
    <row r="87" spans="1:19" x14ac:dyDescent="0.25">
      <c r="A87" s="18">
        <v>1802</v>
      </c>
      <c r="B87" s="26" t="s">
        <v>64</v>
      </c>
      <c r="C87" s="41">
        <v>0.7</v>
      </c>
      <c r="D87" s="38"/>
      <c r="E87" s="94">
        <v>51</v>
      </c>
      <c r="F87" s="46">
        <v>49</v>
      </c>
      <c r="G87" s="151">
        <f t="shared" si="21"/>
        <v>0.96078431372549022</v>
      </c>
      <c r="H87" s="145">
        <v>50</v>
      </c>
      <c r="I87" s="46">
        <v>49</v>
      </c>
      <c r="J87" s="95">
        <f t="shared" si="22"/>
        <v>0.98</v>
      </c>
      <c r="K87" s="43">
        <f t="shared" si="23"/>
        <v>1.9215686274509758E-2</v>
      </c>
      <c r="L87" s="94">
        <v>50</v>
      </c>
      <c r="M87" s="46">
        <v>49</v>
      </c>
      <c r="N87" s="95">
        <f t="shared" si="24"/>
        <v>0.98</v>
      </c>
      <c r="O87" s="44">
        <f t="shared" si="19"/>
        <v>0</v>
      </c>
      <c r="P87" s="94">
        <v>50</v>
      </c>
      <c r="Q87" s="46">
        <v>49</v>
      </c>
      <c r="R87" s="95">
        <f t="shared" si="25"/>
        <v>0.98</v>
      </c>
      <c r="S87" s="44">
        <f t="shared" si="20"/>
        <v>0</v>
      </c>
    </row>
    <row r="88" spans="1:19" x14ac:dyDescent="0.25">
      <c r="A88" s="23">
        <v>3414</v>
      </c>
      <c r="B88" s="40" t="s">
        <v>131</v>
      </c>
      <c r="C88" s="41">
        <v>0.7</v>
      </c>
      <c r="D88" s="38"/>
      <c r="E88" s="152">
        <v>12</v>
      </c>
      <c r="F88" s="46">
        <v>12</v>
      </c>
      <c r="G88" s="151">
        <f t="shared" si="21"/>
        <v>1</v>
      </c>
      <c r="H88" s="154">
        <v>12</v>
      </c>
      <c r="I88" s="46">
        <v>12</v>
      </c>
      <c r="J88" s="95">
        <f t="shared" si="22"/>
        <v>1</v>
      </c>
      <c r="K88" s="43">
        <f t="shared" si="23"/>
        <v>0</v>
      </c>
      <c r="L88" s="152">
        <v>12</v>
      </c>
      <c r="M88" s="46">
        <v>12</v>
      </c>
      <c r="N88" s="95">
        <f t="shared" si="24"/>
        <v>1</v>
      </c>
      <c r="O88" s="44">
        <f t="shared" si="19"/>
        <v>0</v>
      </c>
      <c r="P88" s="152">
        <v>12</v>
      </c>
      <c r="Q88" s="46">
        <v>12</v>
      </c>
      <c r="R88" s="95">
        <f t="shared" si="25"/>
        <v>1</v>
      </c>
      <c r="S88" s="44">
        <f t="shared" si="20"/>
        <v>0</v>
      </c>
    </row>
    <row r="89" spans="1:19" x14ac:dyDescent="0.25">
      <c r="A89" s="23">
        <v>3415</v>
      </c>
      <c r="B89" s="40" t="s">
        <v>23</v>
      </c>
      <c r="C89" s="41">
        <v>0.7</v>
      </c>
      <c r="D89" s="38"/>
      <c r="E89" s="152">
        <v>11</v>
      </c>
      <c r="F89" s="46">
        <v>11</v>
      </c>
      <c r="G89" s="151">
        <f t="shared" si="21"/>
        <v>1</v>
      </c>
      <c r="H89" s="154">
        <v>11</v>
      </c>
      <c r="I89" s="46">
        <v>11</v>
      </c>
      <c r="J89" s="95">
        <f t="shared" si="22"/>
        <v>1</v>
      </c>
      <c r="K89" s="43">
        <f t="shared" si="23"/>
        <v>0</v>
      </c>
      <c r="L89" s="152">
        <v>11</v>
      </c>
      <c r="M89" s="46">
        <v>11</v>
      </c>
      <c r="N89" s="95">
        <f t="shared" si="24"/>
        <v>1</v>
      </c>
      <c r="O89" s="44">
        <f t="shared" si="19"/>
        <v>0</v>
      </c>
      <c r="P89" s="152">
        <v>11</v>
      </c>
      <c r="Q89" s="46">
        <v>11</v>
      </c>
      <c r="R89" s="95">
        <f t="shared" si="25"/>
        <v>1</v>
      </c>
      <c r="S89" s="44">
        <f t="shared" si="20"/>
        <v>0</v>
      </c>
    </row>
    <row r="90" spans="1:19" x14ac:dyDescent="0.25">
      <c r="A90" s="18">
        <v>3512</v>
      </c>
      <c r="B90" s="26" t="s">
        <v>132</v>
      </c>
      <c r="C90" s="41">
        <v>0.7</v>
      </c>
      <c r="D90" s="38"/>
      <c r="E90" s="94">
        <v>18</v>
      </c>
      <c r="F90" s="46">
        <v>16</v>
      </c>
      <c r="G90" s="151">
        <f t="shared" si="21"/>
        <v>0.88888888888888884</v>
      </c>
      <c r="H90" s="145">
        <v>17</v>
      </c>
      <c r="I90" s="46">
        <v>17</v>
      </c>
      <c r="J90" s="95">
        <f t="shared" si="22"/>
        <v>1</v>
      </c>
      <c r="K90" s="43">
        <f t="shared" si="23"/>
        <v>0.11111111111111116</v>
      </c>
      <c r="L90" s="94">
        <v>17</v>
      </c>
      <c r="M90" s="46">
        <v>17</v>
      </c>
      <c r="N90" s="95">
        <f t="shared" si="24"/>
        <v>1</v>
      </c>
      <c r="O90" s="44">
        <f t="shared" si="19"/>
        <v>0</v>
      </c>
      <c r="P90" s="94">
        <v>17</v>
      </c>
      <c r="Q90" s="46">
        <v>17</v>
      </c>
      <c r="R90" s="95">
        <f t="shared" si="25"/>
        <v>1</v>
      </c>
      <c r="S90" s="44">
        <f t="shared" si="20"/>
        <v>0</v>
      </c>
    </row>
    <row r="91" spans="1:19" x14ac:dyDescent="0.25">
      <c r="A91" s="18">
        <v>1402</v>
      </c>
      <c r="B91" s="26" t="s">
        <v>42</v>
      </c>
      <c r="C91" s="41">
        <v>0.7</v>
      </c>
      <c r="D91" s="38"/>
      <c r="E91" s="47">
        <v>47</v>
      </c>
      <c r="F91" s="46">
        <v>47</v>
      </c>
      <c r="G91" s="151">
        <f t="shared" si="21"/>
        <v>1</v>
      </c>
      <c r="H91" s="146">
        <v>47</v>
      </c>
      <c r="I91" s="46">
        <v>47</v>
      </c>
      <c r="J91" s="95">
        <f t="shared" si="22"/>
        <v>1</v>
      </c>
      <c r="K91" s="43">
        <f t="shared" si="23"/>
        <v>0</v>
      </c>
      <c r="L91" s="47">
        <v>47</v>
      </c>
      <c r="M91" s="46">
        <v>48</v>
      </c>
      <c r="N91" s="95">
        <f t="shared" si="24"/>
        <v>1.0212765957446808</v>
      </c>
      <c r="O91" s="44">
        <f t="shared" si="19"/>
        <v>2.1276595744680771E-2</v>
      </c>
      <c r="P91" s="47">
        <v>47</v>
      </c>
      <c r="Q91" s="46">
        <v>48</v>
      </c>
      <c r="R91" s="95">
        <f t="shared" si="25"/>
        <v>1.0212765957446808</v>
      </c>
      <c r="S91" s="44">
        <f t="shared" si="20"/>
        <v>0</v>
      </c>
    </row>
    <row r="92" spans="1:19" x14ac:dyDescent="0.25">
      <c r="A92" s="15">
        <v>6015</v>
      </c>
      <c r="B92" s="39" t="s">
        <v>17</v>
      </c>
      <c r="C92" s="41">
        <v>0.9</v>
      </c>
      <c r="D92" s="38"/>
      <c r="E92" s="155">
        <v>84</v>
      </c>
      <c r="F92" s="124">
        <v>87</v>
      </c>
      <c r="G92" s="151">
        <f t="shared" si="21"/>
        <v>1.0357142857142858</v>
      </c>
      <c r="H92" s="157">
        <v>85</v>
      </c>
      <c r="I92" s="124">
        <v>87</v>
      </c>
      <c r="J92" s="95">
        <f t="shared" si="22"/>
        <v>1.0235294117647058</v>
      </c>
      <c r="K92" s="43">
        <f t="shared" si="23"/>
        <v>-1.2184873949580011E-2</v>
      </c>
      <c r="L92" s="155">
        <v>85</v>
      </c>
      <c r="M92" s="124">
        <v>87</v>
      </c>
      <c r="N92" s="95">
        <f t="shared" si="24"/>
        <v>1.0235294117647058</v>
      </c>
      <c r="O92" s="44">
        <f t="shared" si="19"/>
        <v>0</v>
      </c>
      <c r="P92" s="155">
        <v>85</v>
      </c>
      <c r="Q92" s="124">
        <v>87</v>
      </c>
      <c r="R92" s="95">
        <f t="shared" si="25"/>
        <v>1.0235294117647058</v>
      </c>
      <c r="S92" s="44">
        <f t="shared" si="20"/>
        <v>0</v>
      </c>
    </row>
    <row r="93" spans="1:19" x14ac:dyDescent="0.25">
      <c r="A93" s="15">
        <v>6030</v>
      </c>
      <c r="B93" s="39" t="s">
        <v>16</v>
      </c>
      <c r="C93" s="41">
        <v>0.9</v>
      </c>
      <c r="D93" s="38"/>
      <c r="E93" s="155">
        <v>41</v>
      </c>
      <c r="F93" s="124">
        <v>40</v>
      </c>
      <c r="G93" s="151">
        <f t="shared" si="21"/>
        <v>0.97560975609756095</v>
      </c>
      <c r="H93" s="157">
        <v>42</v>
      </c>
      <c r="I93" s="124">
        <v>40</v>
      </c>
      <c r="J93" s="95">
        <f t="shared" si="22"/>
        <v>0.95238095238095233</v>
      </c>
      <c r="K93" s="43">
        <f t="shared" si="23"/>
        <v>-2.3228803716608626E-2</v>
      </c>
      <c r="L93" s="155">
        <v>40</v>
      </c>
      <c r="M93" s="124">
        <v>41</v>
      </c>
      <c r="N93" s="95">
        <f t="shared" si="24"/>
        <v>1.0249999999999999</v>
      </c>
      <c r="O93" s="44">
        <f t="shared" si="19"/>
        <v>7.2619047619047583E-2</v>
      </c>
      <c r="P93" s="155">
        <v>40</v>
      </c>
      <c r="Q93" s="124">
        <v>41</v>
      </c>
      <c r="R93" s="95">
        <f t="shared" si="25"/>
        <v>1.0249999999999999</v>
      </c>
      <c r="S93" s="44">
        <f t="shared" si="20"/>
        <v>0</v>
      </c>
    </row>
    <row r="94" spans="1:19" x14ac:dyDescent="0.25">
      <c r="A94" s="23">
        <v>5606</v>
      </c>
      <c r="B94" s="40" t="s">
        <v>36</v>
      </c>
      <c r="C94" s="41">
        <v>0.7</v>
      </c>
      <c r="D94" s="38"/>
      <c r="E94" s="155">
        <v>29</v>
      </c>
      <c r="F94" s="46">
        <v>31</v>
      </c>
      <c r="G94" s="151">
        <f t="shared" si="21"/>
        <v>1.0689655172413792</v>
      </c>
      <c r="H94" s="156">
        <v>30</v>
      </c>
      <c r="I94" s="46">
        <v>31</v>
      </c>
      <c r="J94" s="95">
        <f t="shared" si="22"/>
        <v>1.0333333333333334</v>
      </c>
      <c r="K94" s="43">
        <f t="shared" si="23"/>
        <v>-3.5632183908045789E-2</v>
      </c>
      <c r="L94" s="155">
        <v>30</v>
      </c>
      <c r="M94" s="46">
        <v>31</v>
      </c>
      <c r="N94" s="95">
        <f t="shared" si="24"/>
        <v>1.0333333333333334</v>
      </c>
      <c r="O94" s="44">
        <f t="shared" si="19"/>
        <v>0</v>
      </c>
      <c r="P94" s="155">
        <v>30</v>
      </c>
      <c r="Q94" s="46">
        <v>31</v>
      </c>
      <c r="R94" s="95">
        <f t="shared" si="25"/>
        <v>1.0333333333333334</v>
      </c>
      <c r="S94" s="44">
        <f t="shared" si="20"/>
        <v>0</v>
      </c>
    </row>
    <row r="95" spans="1:19" ht="30" x14ac:dyDescent="0.25">
      <c r="A95" s="18">
        <v>5715</v>
      </c>
      <c r="B95" s="26" t="s">
        <v>34</v>
      </c>
      <c r="C95" s="41">
        <v>0.7</v>
      </c>
      <c r="D95" s="38"/>
      <c r="E95" s="47">
        <v>191</v>
      </c>
      <c r="F95" s="46">
        <v>196</v>
      </c>
      <c r="G95" s="151">
        <f t="shared" si="21"/>
        <v>1.0261780104712042</v>
      </c>
      <c r="H95" s="146">
        <v>193</v>
      </c>
      <c r="I95" s="46">
        <v>198</v>
      </c>
      <c r="J95" s="95">
        <f t="shared" si="22"/>
        <v>1.0259067357512954</v>
      </c>
      <c r="K95" s="43">
        <f t="shared" si="23"/>
        <v>-2.7127471990873175E-4</v>
      </c>
      <c r="L95" s="47">
        <v>193</v>
      </c>
      <c r="M95" s="46">
        <v>199</v>
      </c>
      <c r="N95" s="95">
        <f t="shared" si="24"/>
        <v>1.0310880829015545</v>
      </c>
      <c r="O95" s="44">
        <f t="shared" si="19"/>
        <v>5.1813471502590858E-3</v>
      </c>
      <c r="P95" s="47">
        <v>193</v>
      </c>
      <c r="Q95" s="46">
        <v>200</v>
      </c>
      <c r="R95" s="95">
        <f t="shared" si="25"/>
        <v>1.0362694300518134</v>
      </c>
      <c r="S95" s="44">
        <f t="shared" si="20"/>
        <v>5.1813471502588637E-3</v>
      </c>
    </row>
    <row r="96" spans="1:19" x14ac:dyDescent="0.25">
      <c r="A96" s="18">
        <v>5903</v>
      </c>
      <c r="B96" s="26" t="s">
        <v>18</v>
      </c>
      <c r="C96" s="41">
        <v>0.7</v>
      </c>
      <c r="D96" s="38"/>
      <c r="E96" s="94">
        <v>185</v>
      </c>
      <c r="F96" s="46">
        <v>187</v>
      </c>
      <c r="G96" s="151">
        <f t="shared" si="21"/>
        <v>1.0108108108108107</v>
      </c>
      <c r="H96" s="145">
        <v>188</v>
      </c>
      <c r="I96" s="46">
        <v>194</v>
      </c>
      <c r="J96" s="95">
        <f t="shared" si="22"/>
        <v>1.0319148936170213</v>
      </c>
      <c r="K96" s="43">
        <f t="shared" si="23"/>
        <v>2.1104082806210567E-2</v>
      </c>
      <c r="L96" s="94">
        <v>188</v>
      </c>
      <c r="M96" s="46">
        <v>196</v>
      </c>
      <c r="N96" s="95">
        <f t="shared" si="24"/>
        <v>1.0425531914893618</v>
      </c>
      <c r="O96" s="44">
        <f t="shared" si="19"/>
        <v>1.0638297872340496E-2</v>
      </c>
      <c r="P96" s="94">
        <v>188</v>
      </c>
      <c r="Q96" s="46">
        <v>197</v>
      </c>
      <c r="R96" s="95">
        <f t="shared" si="25"/>
        <v>1.0478723404255319</v>
      </c>
      <c r="S96" s="44">
        <f t="shared" si="20"/>
        <v>5.3191489361701372E-3</v>
      </c>
    </row>
    <row r="97" spans="1:19" x14ac:dyDescent="0.25">
      <c r="A97" s="18">
        <v>1002</v>
      </c>
      <c r="B97" s="26" t="s">
        <v>53</v>
      </c>
      <c r="C97" s="41">
        <v>0.7</v>
      </c>
      <c r="D97" s="38"/>
      <c r="E97" s="94">
        <v>60</v>
      </c>
      <c r="F97" s="46">
        <v>59</v>
      </c>
      <c r="G97" s="151">
        <f t="shared" si="21"/>
        <v>0.98333333333333328</v>
      </c>
      <c r="H97" s="145">
        <v>59</v>
      </c>
      <c r="I97" s="46">
        <v>62</v>
      </c>
      <c r="J97" s="95">
        <f t="shared" si="22"/>
        <v>1.0508474576271187</v>
      </c>
      <c r="K97" s="43">
        <f t="shared" si="23"/>
        <v>6.7514124293785449E-2</v>
      </c>
      <c r="L97" s="94">
        <v>59</v>
      </c>
      <c r="M97" s="46">
        <v>62</v>
      </c>
      <c r="N97" s="95">
        <f t="shared" si="24"/>
        <v>1.0508474576271187</v>
      </c>
      <c r="O97" s="44">
        <f t="shared" si="19"/>
        <v>0</v>
      </c>
      <c r="P97" s="94">
        <v>59</v>
      </c>
      <c r="Q97" s="46">
        <v>63</v>
      </c>
      <c r="R97" s="95">
        <f t="shared" si="25"/>
        <v>1.0677966101694916</v>
      </c>
      <c r="S97" s="44">
        <f t="shared" si="20"/>
        <v>1.6949152542372836E-2</v>
      </c>
    </row>
    <row r="98" spans="1:19" x14ac:dyDescent="0.25">
      <c r="A98" s="18">
        <v>1602</v>
      </c>
      <c r="B98" s="26" t="s">
        <v>72</v>
      </c>
      <c r="C98" s="41">
        <v>0.7</v>
      </c>
      <c r="D98" s="38"/>
      <c r="E98" s="94">
        <v>37</v>
      </c>
      <c r="F98" s="46">
        <v>38</v>
      </c>
      <c r="G98" s="151">
        <f t="shared" si="21"/>
        <v>1.027027027027027</v>
      </c>
      <c r="H98" s="145">
        <v>36</v>
      </c>
      <c r="I98" s="46">
        <v>39</v>
      </c>
      <c r="J98" s="95">
        <f t="shared" si="22"/>
        <v>1.0833333333333333</v>
      </c>
      <c r="K98" s="43">
        <f t="shared" si="23"/>
        <v>5.6306306306306286E-2</v>
      </c>
      <c r="L98" s="94">
        <v>36</v>
      </c>
      <c r="M98" s="46">
        <v>39</v>
      </c>
      <c r="N98" s="95">
        <f t="shared" si="24"/>
        <v>1.0833333333333333</v>
      </c>
      <c r="O98" s="44">
        <f t="shared" si="19"/>
        <v>0</v>
      </c>
      <c r="P98" s="94">
        <v>36</v>
      </c>
      <c r="Q98" s="46">
        <v>39</v>
      </c>
      <c r="R98" s="95">
        <f t="shared" si="25"/>
        <v>1.0833333333333333</v>
      </c>
      <c r="S98" s="44">
        <f t="shared" si="20"/>
        <v>0</v>
      </c>
    </row>
    <row r="99" spans="1:19" x14ac:dyDescent="0.25">
      <c r="A99" s="23">
        <v>1702</v>
      </c>
      <c r="B99" s="40" t="s">
        <v>56</v>
      </c>
      <c r="C99" s="41">
        <v>0.7</v>
      </c>
      <c r="D99" s="38"/>
      <c r="E99" s="155">
        <v>123</v>
      </c>
      <c r="F99" s="124">
        <v>132</v>
      </c>
      <c r="G99" s="151">
        <f t="shared" si="21"/>
        <v>1.0731707317073171</v>
      </c>
      <c r="H99" s="157">
        <v>121</v>
      </c>
      <c r="I99" s="124">
        <v>132</v>
      </c>
      <c r="J99" s="95">
        <f t="shared" si="22"/>
        <v>1.0909090909090908</v>
      </c>
      <c r="K99" s="43">
        <f t="shared" si="23"/>
        <v>1.773835920177369E-2</v>
      </c>
      <c r="L99" s="155">
        <v>121</v>
      </c>
      <c r="M99" s="124">
        <v>132</v>
      </c>
      <c r="N99" s="95">
        <f t="shared" si="24"/>
        <v>1.0909090909090908</v>
      </c>
      <c r="O99" s="44">
        <f t="shared" si="19"/>
        <v>0</v>
      </c>
      <c r="P99" s="155">
        <v>121</v>
      </c>
      <c r="Q99" s="124">
        <v>132</v>
      </c>
      <c r="R99" s="95">
        <f t="shared" si="25"/>
        <v>1.0909090909090908</v>
      </c>
      <c r="S99" s="44">
        <f t="shared" si="20"/>
        <v>0</v>
      </c>
    </row>
    <row r="100" spans="1:19" x14ac:dyDescent="0.25">
      <c r="A100" s="23">
        <v>3413</v>
      </c>
      <c r="B100" s="40" t="s">
        <v>124</v>
      </c>
      <c r="C100" s="41">
        <v>0.7</v>
      </c>
      <c r="D100" s="38"/>
      <c r="E100" s="152">
        <v>12</v>
      </c>
      <c r="F100" s="46">
        <v>8</v>
      </c>
      <c r="G100" s="151">
        <f t="shared" si="21"/>
        <v>0.66666666666666663</v>
      </c>
      <c r="H100" s="154">
        <v>11</v>
      </c>
      <c r="I100" s="46">
        <v>11</v>
      </c>
      <c r="J100" s="95">
        <f t="shared" si="22"/>
        <v>1</v>
      </c>
      <c r="K100" s="43">
        <f t="shared" si="23"/>
        <v>0.33333333333333337</v>
      </c>
      <c r="L100" s="152">
        <v>11</v>
      </c>
      <c r="M100" s="46">
        <v>12</v>
      </c>
      <c r="N100" s="95">
        <f t="shared" si="24"/>
        <v>1.0909090909090908</v>
      </c>
      <c r="O100" s="44">
        <f t="shared" si="19"/>
        <v>9.0909090909090828E-2</v>
      </c>
      <c r="P100" s="152">
        <v>11</v>
      </c>
      <c r="Q100" s="46">
        <v>12</v>
      </c>
      <c r="R100" s="95">
        <f t="shared" si="25"/>
        <v>1.0909090909090908</v>
      </c>
      <c r="S100" s="44">
        <f t="shared" si="20"/>
        <v>0</v>
      </c>
    </row>
    <row r="101" spans="1:19" ht="30" x14ac:dyDescent="0.25">
      <c r="A101" s="15">
        <v>5003</v>
      </c>
      <c r="B101" s="39" t="s">
        <v>44</v>
      </c>
      <c r="C101" s="41">
        <v>0.9</v>
      </c>
      <c r="D101" s="38"/>
      <c r="E101" s="152">
        <v>230</v>
      </c>
      <c r="F101" s="124">
        <v>249</v>
      </c>
      <c r="G101" s="151">
        <f t="shared" si="21"/>
        <v>1.0826086956521739</v>
      </c>
      <c r="H101" s="153">
        <v>239</v>
      </c>
      <c r="I101" s="124">
        <v>264</v>
      </c>
      <c r="J101" s="95">
        <f t="shared" si="22"/>
        <v>1.104602510460251</v>
      </c>
      <c r="K101" s="43">
        <f t="shared" si="23"/>
        <v>2.1993814808077161E-2</v>
      </c>
      <c r="L101" s="152">
        <v>239</v>
      </c>
      <c r="M101" s="124">
        <v>267</v>
      </c>
      <c r="N101" s="95">
        <f t="shared" si="24"/>
        <v>1.1171548117154813</v>
      </c>
      <c r="O101" s="44">
        <f t="shared" ref="O101:O105" si="26">N101-J101</f>
        <v>1.2552301255230214E-2</v>
      </c>
      <c r="P101" s="152">
        <v>239</v>
      </c>
      <c r="Q101" s="124">
        <v>271</v>
      </c>
      <c r="R101" s="95">
        <f t="shared" si="25"/>
        <v>1.1338912133891212</v>
      </c>
      <c r="S101" s="44">
        <f t="shared" ref="S101:S105" si="27">R101-N101</f>
        <v>1.6736401673639989E-2</v>
      </c>
    </row>
    <row r="102" spans="1:19" x14ac:dyDescent="0.25">
      <c r="A102" s="18">
        <v>1102</v>
      </c>
      <c r="B102" s="26" t="s">
        <v>89</v>
      </c>
      <c r="C102" s="41">
        <v>0.7</v>
      </c>
      <c r="D102" s="38"/>
      <c r="E102" s="94">
        <v>33</v>
      </c>
      <c r="F102" s="46">
        <v>39</v>
      </c>
      <c r="G102" s="151">
        <f t="shared" ref="G102:G105" si="28">F102/E102</f>
        <v>1.1818181818181819</v>
      </c>
      <c r="H102" s="145">
        <v>33</v>
      </c>
      <c r="I102" s="46">
        <v>39</v>
      </c>
      <c r="J102" s="95">
        <f t="shared" ref="J102:J105" si="29">I102/H102</f>
        <v>1.1818181818181819</v>
      </c>
      <c r="K102" s="43">
        <f t="shared" ref="K102:K105" si="30">J102-G102</f>
        <v>0</v>
      </c>
      <c r="L102" s="94">
        <v>33</v>
      </c>
      <c r="M102" s="46">
        <v>39</v>
      </c>
      <c r="N102" s="95">
        <f t="shared" ref="N102:N105" si="31">M102/L102</f>
        <v>1.1818181818181819</v>
      </c>
      <c r="O102" s="44">
        <f t="shared" si="26"/>
        <v>0</v>
      </c>
      <c r="P102" s="94">
        <v>33</v>
      </c>
      <c r="Q102" s="46">
        <v>39</v>
      </c>
      <c r="R102" s="95">
        <f t="shared" ref="R102:R105" si="32">Q102/P102</f>
        <v>1.1818181818181819</v>
      </c>
      <c r="S102" s="44">
        <f t="shared" si="27"/>
        <v>0</v>
      </c>
    </row>
    <row r="103" spans="1:19" x14ac:dyDescent="0.25">
      <c r="A103" s="18">
        <v>802</v>
      </c>
      <c r="B103" s="26" t="s">
        <v>63</v>
      </c>
      <c r="C103" s="41">
        <v>0.7</v>
      </c>
      <c r="D103" s="38"/>
      <c r="E103" s="94">
        <v>34</v>
      </c>
      <c r="F103" s="46">
        <v>41</v>
      </c>
      <c r="G103" s="151">
        <f t="shared" si="28"/>
        <v>1.2058823529411764</v>
      </c>
      <c r="H103" s="145">
        <v>34</v>
      </c>
      <c r="I103" s="46">
        <v>41</v>
      </c>
      <c r="J103" s="95">
        <f t="shared" si="29"/>
        <v>1.2058823529411764</v>
      </c>
      <c r="K103" s="43">
        <f t="shared" si="30"/>
        <v>0</v>
      </c>
      <c r="L103" s="94">
        <v>34</v>
      </c>
      <c r="M103" s="46">
        <v>41</v>
      </c>
      <c r="N103" s="95">
        <f t="shared" si="31"/>
        <v>1.2058823529411764</v>
      </c>
      <c r="O103" s="44">
        <f t="shared" si="26"/>
        <v>0</v>
      </c>
      <c r="P103" s="94">
        <v>34</v>
      </c>
      <c r="Q103" s="46">
        <v>41</v>
      </c>
      <c r="R103" s="95">
        <f t="shared" si="32"/>
        <v>1.2058823529411764</v>
      </c>
      <c r="S103" s="44">
        <f t="shared" si="27"/>
        <v>0</v>
      </c>
    </row>
    <row r="104" spans="1:19" x14ac:dyDescent="0.25">
      <c r="A104" s="18">
        <v>3114</v>
      </c>
      <c r="B104" s="26" t="s">
        <v>119</v>
      </c>
      <c r="C104" s="41">
        <v>0.7</v>
      </c>
      <c r="D104" s="38"/>
      <c r="E104" s="47">
        <v>12</v>
      </c>
      <c r="F104" s="46">
        <v>8</v>
      </c>
      <c r="G104" s="151">
        <f t="shared" si="28"/>
        <v>0.66666666666666663</v>
      </c>
      <c r="H104" s="146">
        <v>13</v>
      </c>
      <c r="I104" s="46">
        <v>8</v>
      </c>
      <c r="J104" s="42">
        <f t="shared" si="29"/>
        <v>0.61538461538461542</v>
      </c>
      <c r="K104" s="43">
        <f t="shared" si="30"/>
        <v>-5.1282051282051211E-2</v>
      </c>
      <c r="L104" s="47">
        <v>13</v>
      </c>
      <c r="M104" s="46">
        <v>8</v>
      </c>
      <c r="N104" s="42">
        <f t="shared" si="31"/>
        <v>0.61538461538461542</v>
      </c>
      <c r="O104" s="44">
        <f t="shared" si="26"/>
        <v>0</v>
      </c>
      <c r="P104" s="47">
        <v>13</v>
      </c>
      <c r="Q104" s="46">
        <v>7</v>
      </c>
      <c r="R104" s="95">
        <f t="shared" si="32"/>
        <v>0.53846153846153844</v>
      </c>
      <c r="S104" s="44">
        <f t="shared" si="27"/>
        <v>-7.6923076923076983E-2</v>
      </c>
    </row>
    <row r="105" spans="1:19" ht="30.75" thickBot="1" x14ac:dyDescent="0.3">
      <c r="A105" s="18">
        <v>6028</v>
      </c>
      <c r="B105" s="26" t="s">
        <v>126</v>
      </c>
      <c r="C105" s="41">
        <v>0.7</v>
      </c>
      <c r="D105" s="38"/>
      <c r="E105" s="96">
        <v>15</v>
      </c>
      <c r="F105" s="97">
        <v>0</v>
      </c>
      <c r="G105" s="158">
        <f t="shared" si="28"/>
        <v>0</v>
      </c>
      <c r="H105" s="147">
        <v>15</v>
      </c>
      <c r="I105" s="97">
        <v>0</v>
      </c>
      <c r="J105" s="188">
        <f t="shared" si="29"/>
        <v>0</v>
      </c>
      <c r="K105" s="43">
        <f t="shared" si="30"/>
        <v>0</v>
      </c>
      <c r="L105" s="96">
        <v>15</v>
      </c>
      <c r="M105" s="97">
        <v>0</v>
      </c>
      <c r="N105" s="188">
        <f t="shared" si="31"/>
        <v>0</v>
      </c>
      <c r="O105" s="44">
        <f t="shared" si="26"/>
        <v>0</v>
      </c>
      <c r="P105" s="96">
        <v>15</v>
      </c>
      <c r="Q105" s="46">
        <v>40</v>
      </c>
      <c r="R105" s="98">
        <f t="shared" si="32"/>
        <v>2.6666666666666665</v>
      </c>
      <c r="S105" s="44">
        <f t="shared" si="27"/>
        <v>2.6666666666666665</v>
      </c>
    </row>
    <row r="108" spans="1:19" x14ac:dyDescent="0.25">
      <c r="A108" s="236" t="s">
        <v>8</v>
      </c>
      <c r="B108" s="236"/>
    </row>
    <row r="109" spans="1:19" x14ac:dyDescent="0.25">
      <c r="A109" s="237" t="s">
        <v>10</v>
      </c>
      <c r="B109" s="237"/>
    </row>
  </sheetData>
  <autoFilter ref="A5:S105"/>
  <sortState ref="A6:S105">
    <sortCondition ref="R6:R105"/>
  </sortState>
  <mergeCells count="21">
    <mergeCell ref="D2:D4"/>
    <mergeCell ref="P2:R2"/>
    <mergeCell ref="S2:S4"/>
    <mergeCell ref="P3:P4"/>
    <mergeCell ref="Q3:R3"/>
    <mergeCell ref="A108:B108"/>
    <mergeCell ref="A109:B109"/>
    <mergeCell ref="C2:C4"/>
    <mergeCell ref="O2:O4"/>
    <mergeCell ref="E3:E4"/>
    <mergeCell ref="F3:G3"/>
    <mergeCell ref="H3:H4"/>
    <mergeCell ref="I3:J3"/>
    <mergeCell ref="L3:L4"/>
    <mergeCell ref="M3:N3"/>
    <mergeCell ref="A2:A4"/>
    <mergeCell ref="B2:B4"/>
    <mergeCell ref="E2:G2"/>
    <mergeCell ref="H2:J2"/>
    <mergeCell ref="K2:K4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9"/>
  <sheetViews>
    <sheetView topLeftCell="B1" workbookViewId="0">
      <selection activeCell="Q51" sqref="Q51"/>
    </sheetView>
  </sheetViews>
  <sheetFormatPr defaultRowHeight="15" x14ac:dyDescent="0.25"/>
  <cols>
    <col min="1" max="1" width="6.42578125" customWidth="1"/>
    <col min="2" max="2" width="71.28515625" customWidth="1"/>
    <col min="3" max="3" width="11.7109375" customWidth="1"/>
    <col min="4" max="4" width="10" customWidth="1"/>
    <col min="5" max="5" width="20.42578125" customWidth="1"/>
    <col min="6" max="7" width="9.140625" hidden="1" customWidth="1"/>
    <col min="8" max="8" width="11.42578125" hidden="1" customWidth="1"/>
    <col min="9" max="9" width="12.42578125" hidden="1" customWidth="1"/>
    <col min="10" max="10" width="14.28515625" hidden="1" customWidth="1"/>
    <col min="11" max="11" width="21" customWidth="1"/>
    <col min="12" max="12" width="22.85546875" customWidth="1"/>
    <col min="13" max="13" width="15.140625" customWidth="1"/>
    <col min="14" max="14" width="22.140625" customWidth="1"/>
    <col min="15" max="15" width="19.85546875" customWidth="1"/>
    <col min="16" max="16" width="15.140625" customWidth="1"/>
    <col min="17" max="17" width="15.140625" style="164" customWidth="1"/>
    <col min="18" max="18" width="25.140625" customWidth="1"/>
  </cols>
  <sheetData>
    <row r="1" spans="1:18" ht="15.75" thickBot="1" x14ac:dyDescent="0.3"/>
    <row r="2" spans="1:18" ht="104.25" customHeight="1" x14ac:dyDescent="0.25">
      <c r="A2" s="247" t="s">
        <v>0</v>
      </c>
      <c r="B2" s="247" t="s">
        <v>1</v>
      </c>
      <c r="C2" s="231" t="s">
        <v>97</v>
      </c>
      <c r="D2" s="247" t="s">
        <v>93</v>
      </c>
      <c r="E2" s="269" t="s">
        <v>144</v>
      </c>
      <c r="F2" s="257" t="s">
        <v>145</v>
      </c>
      <c r="G2" s="258"/>
      <c r="H2" s="257" t="s">
        <v>146</v>
      </c>
      <c r="I2" s="258"/>
      <c r="J2" s="264" t="s">
        <v>7</v>
      </c>
      <c r="K2" s="259" t="s">
        <v>147</v>
      </c>
      <c r="L2" s="260"/>
      <c r="M2" s="261" t="s">
        <v>7</v>
      </c>
      <c r="N2" s="259" t="s">
        <v>160</v>
      </c>
      <c r="O2" s="260"/>
      <c r="P2" s="261" t="s">
        <v>7</v>
      </c>
      <c r="Q2" s="256"/>
      <c r="R2" s="1" t="s">
        <v>8</v>
      </c>
    </row>
    <row r="3" spans="1:18" ht="15" customHeight="1" x14ac:dyDescent="0.25">
      <c r="A3" s="248"/>
      <c r="B3" s="248"/>
      <c r="C3" s="255"/>
      <c r="D3" s="267"/>
      <c r="E3" s="270"/>
      <c r="F3" s="220" t="s">
        <v>9</v>
      </c>
      <c r="G3" s="220"/>
      <c r="H3" s="220" t="s">
        <v>9</v>
      </c>
      <c r="I3" s="220"/>
      <c r="J3" s="265"/>
      <c r="K3" s="217" t="s">
        <v>9</v>
      </c>
      <c r="L3" s="220"/>
      <c r="M3" s="262"/>
      <c r="N3" s="217" t="s">
        <v>9</v>
      </c>
      <c r="O3" s="220"/>
      <c r="P3" s="262"/>
      <c r="Q3" s="256"/>
      <c r="R3" s="2" t="s">
        <v>10</v>
      </c>
    </row>
    <row r="4" spans="1:18" ht="60" x14ac:dyDescent="0.25">
      <c r="A4" s="249"/>
      <c r="B4" s="249"/>
      <c r="C4" s="255"/>
      <c r="D4" s="268"/>
      <c r="E4" s="271"/>
      <c r="F4" s="4" t="s">
        <v>148</v>
      </c>
      <c r="G4" s="99" t="s">
        <v>12</v>
      </c>
      <c r="H4" s="4" t="s">
        <v>148</v>
      </c>
      <c r="I4" s="4" t="s">
        <v>12</v>
      </c>
      <c r="J4" s="266"/>
      <c r="K4" s="168" t="s">
        <v>148</v>
      </c>
      <c r="L4" s="115" t="s">
        <v>12</v>
      </c>
      <c r="M4" s="263"/>
      <c r="N4" s="168" t="s">
        <v>148</v>
      </c>
      <c r="O4" s="115" t="s">
        <v>12</v>
      </c>
      <c r="P4" s="263"/>
      <c r="Q4" s="256"/>
      <c r="R4" s="5" t="s">
        <v>13</v>
      </c>
    </row>
    <row r="5" spans="1:18" x14ac:dyDescent="0.25">
      <c r="A5" s="31"/>
      <c r="B5" s="31" t="s">
        <v>14</v>
      </c>
      <c r="C5" s="160"/>
      <c r="D5" s="100"/>
      <c r="E5" s="9">
        <f>SUM(E6:E87)</f>
        <v>20251552</v>
      </c>
      <c r="F5" s="9">
        <f>SUM(F6:F87)</f>
        <v>10802870</v>
      </c>
      <c r="G5" s="101">
        <f t="shared" ref="G5:G36" si="0">F5/E5</f>
        <v>0.53343417827927464</v>
      </c>
      <c r="H5" s="9">
        <f>SUM(H6:H87)</f>
        <v>11562914</v>
      </c>
      <c r="I5" s="102">
        <f>H5/E5</f>
        <v>0.57096433893066567</v>
      </c>
      <c r="J5" s="166">
        <f>I5-G5</f>
        <v>3.7530160651391031E-2</v>
      </c>
      <c r="K5" s="169">
        <f>SUM(K6:K87)</f>
        <v>11720835</v>
      </c>
      <c r="L5" s="102">
        <f t="shared" ref="L5:L36" si="1">K5/E5</f>
        <v>0.57876230918005689</v>
      </c>
      <c r="M5" s="170">
        <f>L5-I5</f>
        <v>7.7979702493912173E-3</v>
      </c>
      <c r="N5" s="169">
        <f>SUM(N6:N87)</f>
        <v>11910087</v>
      </c>
      <c r="O5" s="165">
        <f t="shared" ref="O5:O36" si="2">N5/E5</f>
        <v>0.58810737073385788</v>
      </c>
      <c r="P5" s="176">
        <f>O5-L5</f>
        <v>9.3450615538009929E-3</v>
      </c>
      <c r="Q5" s="159"/>
    </row>
    <row r="6" spans="1:18" x14ac:dyDescent="0.25">
      <c r="A6" s="23">
        <v>202</v>
      </c>
      <c r="B6" s="16" t="s">
        <v>91</v>
      </c>
      <c r="C6" s="162"/>
      <c r="D6" s="20">
        <v>0.7</v>
      </c>
      <c r="E6" s="105">
        <v>865721</v>
      </c>
      <c r="F6" s="111">
        <v>13187</v>
      </c>
      <c r="G6" s="110">
        <f t="shared" si="0"/>
        <v>1.5232390111825865E-2</v>
      </c>
      <c r="H6" s="105">
        <v>14184</v>
      </c>
      <c r="I6" s="112">
        <f>H6/E6</f>
        <v>1.6384031344971416E-2</v>
      </c>
      <c r="J6" s="167">
        <f t="shared" ref="J6:J37" si="3">H6-F6</f>
        <v>997</v>
      </c>
      <c r="K6" s="171">
        <v>14403</v>
      </c>
      <c r="L6" s="112">
        <f t="shared" si="1"/>
        <v>1.6636999680035486E-2</v>
      </c>
      <c r="M6" s="172">
        <f t="shared" ref="M6:M37" si="4">K6-H6</f>
        <v>219</v>
      </c>
      <c r="N6" s="171">
        <v>14561</v>
      </c>
      <c r="O6" s="112">
        <f t="shared" si="2"/>
        <v>1.6819506515378512E-2</v>
      </c>
      <c r="P6" s="172">
        <f t="shared" ref="P6:P37" si="5">N6-K6</f>
        <v>158</v>
      </c>
      <c r="Q6" s="163"/>
    </row>
    <row r="7" spans="1:18" x14ac:dyDescent="0.25">
      <c r="A7" s="18">
        <v>302</v>
      </c>
      <c r="B7" s="16" t="s">
        <v>86</v>
      </c>
      <c r="C7" s="161">
        <v>1</v>
      </c>
      <c r="D7" s="20">
        <v>0.7</v>
      </c>
      <c r="E7" s="105">
        <v>1276894</v>
      </c>
      <c r="F7" s="111">
        <v>27042</v>
      </c>
      <c r="G7" s="110">
        <f t="shared" si="0"/>
        <v>2.117795212445199E-2</v>
      </c>
      <c r="H7" s="105">
        <v>29673</v>
      </c>
      <c r="I7" s="112">
        <f>H7/E7</f>
        <v>2.3238420730303376E-2</v>
      </c>
      <c r="J7" s="167">
        <f t="shared" si="3"/>
        <v>2631</v>
      </c>
      <c r="K7" s="171">
        <v>30246</v>
      </c>
      <c r="L7" s="112">
        <f t="shared" si="1"/>
        <v>2.3687165888476254E-2</v>
      </c>
      <c r="M7" s="172">
        <f t="shared" si="4"/>
        <v>573</v>
      </c>
      <c r="N7" s="171">
        <v>31240</v>
      </c>
      <c r="O7" s="112">
        <f t="shared" si="2"/>
        <v>2.4465617349599889E-2</v>
      </c>
      <c r="P7" s="172">
        <f t="shared" si="5"/>
        <v>994</v>
      </c>
      <c r="Q7" s="163"/>
      <c r="R7" s="106"/>
    </row>
    <row r="8" spans="1:18" ht="30" x14ac:dyDescent="0.25">
      <c r="A8" s="18">
        <v>402</v>
      </c>
      <c r="B8" s="16" t="s">
        <v>77</v>
      </c>
      <c r="C8" s="161">
        <v>1</v>
      </c>
      <c r="D8" s="20">
        <v>0.7</v>
      </c>
      <c r="E8" s="105">
        <v>60219</v>
      </c>
      <c r="F8" s="111">
        <v>1356</v>
      </c>
      <c r="G8" s="110">
        <f t="shared" si="0"/>
        <v>2.2517809993523638E-2</v>
      </c>
      <c r="H8" s="105">
        <v>1458</v>
      </c>
      <c r="I8" s="112">
        <f>H8/E8</f>
        <v>2.4211627559408162E-2</v>
      </c>
      <c r="J8" s="167">
        <f t="shared" si="3"/>
        <v>102</v>
      </c>
      <c r="K8" s="171">
        <v>1466</v>
      </c>
      <c r="L8" s="112">
        <f t="shared" si="1"/>
        <v>2.4344475995948123E-2</v>
      </c>
      <c r="M8" s="172">
        <f t="shared" si="4"/>
        <v>8</v>
      </c>
      <c r="N8" s="171">
        <v>1481</v>
      </c>
      <c r="O8" s="112">
        <f t="shared" si="2"/>
        <v>2.4593566814460552E-2</v>
      </c>
      <c r="P8" s="172">
        <f t="shared" si="5"/>
        <v>15</v>
      </c>
      <c r="Q8" s="163"/>
      <c r="R8" s="106"/>
    </row>
    <row r="9" spans="1:18" ht="30" x14ac:dyDescent="0.25">
      <c r="A9" s="18">
        <v>502</v>
      </c>
      <c r="B9" s="16" t="s">
        <v>58</v>
      </c>
      <c r="C9" s="161">
        <v>1</v>
      </c>
      <c r="D9" s="20">
        <v>0.7</v>
      </c>
      <c r="E9" s="105">
        <v>416308</v>
      </c>
      <c r="F9" s="111">
        <v>57252</v>
      </c>
      <c r="G9" s="110">
        <f t="shared" si="0"/>
        <v>0.13752317995330379</v>
      </c>
      <c r="H9" s="105">
        <v>61507</v>
      </c>
      <c r="I9" s="28">
        <f>MIN(H9/E9,1)</f>
        <v>0.14774397801627642</v>
      </c>
      <c r="J9" s="167">
        <f t="shared" si="3"/>
        <v>4255</v>
      </c>
      <c r="K9" s="171">
        <v>62038</v>
      </c>
      <c r="L9" s="112">
        <f t="shared" si="1"/>
        <v>0.14901947596491061</v>
      </c>
      <c r="M9" s="172">
        <f t="shared" si="4"/>
        <v>531</v>
      </c>
      <c r="N9" s="171">
        <v>62782</v>
      </c>
      <c r="O9" s="112">
        <f t="shared" si="2"/>
        <v>0.15080661433361839</v>
      </c>
      <c r="P9" s="172">
        <f t="shared" si="5"/>
        <v>744</v>
      </c>
      <c r="Q9" s="163"/>
      <c r="R9" s="106"/>
    </row>
    <row r="10" spans="1:18" x14ac:dyDescent="0.25">
      <c r="A10" s="18">
        <v>602</v>
      </c>
      <c r="B10" s="24" t="s">
        <v>20</v>
      </c>
      <c r="C10" s="162"/>
      <c r="D10" s="20">
        <v>0.7</v>
      </c>
      <c r="E10" s="105">
        <v>115889</v>
      </c>
      <c r="F10" s="103">
        <v>27293</v>
      </c>
      <c r="G10" s="110">
        <f t="shared" si="0"/>
        <v>0.23550984131367084</v>
      </c>
      <c r="H10" s="105">
        <v>29188</v>
      </c>
      <c r="I10" s="112">
        <f t="shared" ref="I10:I41" si="6">H10/E10</f>
        <v>0.25186169524286173</v>
      </c>
      <c r="J10" s="167">
        <f t="shared" si="3"/>
        <v>1895</v>
      </c>
      <c r="K10" s="171">
        <v>29482</v>
      </c>
      <c r="L10" s="112">
        <f t="shared" si="1"/>
        <v>0.25439860556221899</v>
      </c>
      <c r="M10" s="172">
        <f t="shared" si="4"/>
        <v>294</v>
      </c>
      <c r="N10" s="171">
        <v>29828</v>
      </c>
      <c r="O10" s="112">
        <f t="shared" si="2"/>
        <v>0.25738422110812931</v>
      </c>
      <c r="P10" s="172">
        <f t="shared" si="5"/>
        <v>346</v>
      </c>
      <c r="Q10" s="163"/>
      <c r="R10" s="106"/>
    </row>
    <row r="11" spans="1:18" x14ac:dyDescent="0.25">
      <c r="A11" s="18">
        <v>701</v>
      </c>
      <c r="B11" s="19" t="s">
        <v>87</v>
      </c>
      <c r="C11" s="161">
        <v>1</v>
      </c>
      <c r="D11" s="20">
        <v>0.7</v>
      </c>
      <c r="E11" s="105">
        <v>129157</v>
      </c>
      <c r="F11" s="105">
        <v>32953</v>
      </c>
      <c r="G11" s="110">
        <f t="shared" si="0"/>
        <v>0.25513909428060422</v>
      </c>
      <c r="H11" s="105">
        <v>34878</v>
      </c>
      <c r="I11" s="112">
        <f t="shared" si="6"/>
        <v>0.27004343550872195</v>
      </c>
      <c r="J11" s="167">
        <f t="shared" si="3"/>
        <v>1925</v>
      </c>
      <c r="K11" s="171">
        <v>35324</v>
      </c>
      <c r="L11" s="112">
        <f t="shared" si="1"/>
        <v>0.27349659716469105</v>
      </c>
      <c r="M11" s="172">
        <f t="shared" si="4"/>
        <v>446</v>
      </c>
      <c r="N11" s="171">
        <v>35596</v>
      </c>
      <c r="O11" s="112">
        <f t="shared" si="2"/>
        <v>0.27560256122393678</v>
      </c>
      <c r="P11" s="172">
        <f t="shared" si="5"/>
        <v>272</v>
      </c>
      <c r="Q11" s="163"/>
      <c r="R11" s="106"/>
    </row>
    <row r="12" spans="1:18" x14ac:dyDescent="0.25">
      <c r="A12" s="18">
        <v>802</v>
      </c>
      <c r="B12" s="16" t="s">
        <v>46</v>
      </c>
      <c r="C12" s="162"/>
      <c r="D12" s="20">
        <v>0.7</v>
      </c>
      <c r="E12" s="105">
        <v>411471</v>
      </c>
      <c r="F12" s="111">
        <v>112492</v>
      </c>
      <c r="G12" s="110">
        <f t="shared" si="0"/>
        <v>0.27338986222601352</v>
      </c>
      <c r="H12" s="105">
        <v>117678</v>
      </c>
      <c r="I12" s="112">
        <f t="shared" si="6"/>
        <v>0.28599342359485846</v>
      </c>
      <c r="J12" s="167">
        <f t="shared" si="3"/>
        <v>5186</v>
      </c>
      <c r="K12" s="171">
        <v>118900</v>
      </c>
      <c r="L12" s="112">
        <f t="shared" si="1"/>
        <v>0.28896325621975788</v>
      </c>
      <c r="M12" s="172">
        <f t="shared" si="4"/>
        <v>1222</v>
      </c>
      <c r="N12" s="171">
        <v>119991</v>
      </c>
      <c r="O12" s="112">
        <f t="shared" si="2"/>
        <v>0.29161471889878021</v>
      </c>
      <c r="P12" s="172">
        <f t="shared" si="5"/>
        <v>1091</v>
      </c>
      <c r="Q12" s="163"/>
      <c r="R12" s="106"/>
    </row>
    <row r="13" spans="1:18" x14ac:dyDescent="0.25">
      <c r="A13" s="23">
        <v>902</v>
      </c>
      <c r="B13" s="24" t="s">
        <v>74</v>
      </c>
      <c r="C13" s="162"/>
      <c r="D13" s="20">
        <v>0.7</v>
      </c>
      <c r="E13" s="105">
        <v>326822</v>
      </c>
      <c r="F13" s="103">
        <v>87430</v>
      </c>
      <c r="G13" s="110">
        <f t="shared" si="0"/>
        <v>0.26751565072118766</v>
      </c>
      <c r="H13" s="105">
        <v>97891</v>
      </c>
      <c r="I13" s="112">
        <f t="shared" si="6"/>
        <v>0.29952389985986255</v>
      </c>
      <c r="J13" s="167">
        <f t="shared" si="3"/>
        <v>10461</v>
      </c>
      <c r="K13" s="171">
        <v>100489</v>
      </c>
      <c r="L13" s="112">
        <f t="shared" si="1"/>
        <v>0.30747318111999805</v>
      </c>
      <c r="M13" s="172">
        <f t="shared" si="4"/>
        <v>2598</v>
      </c>
      <c r="N13" s="171">
        <v>102488</v>
      </c>
      <c r="O13" s="112">
        <f t="shared" si="2"/>
        <v>0.31358966042677666</v>
      </c>
      <c r="P13" s="172">
        <f t="shared" si="5"/>
        <v>1999</v>
      </c>
      <c r="Q13" s="163"/>
      <c r="R13" s="106"/>
    </row>
    <row r="14" spans="1:18" x14ac:dyDescent="0.25">
      <c r="A14" s="18">
        <v>1002</v>
      </c>
      <c r="B14" s="16" t="s">
        <v>54</v>
      </c>
      <c r="C14" s="161">
        <v>1</v>
      </c>
      <c r="D14" s="20">
        <v>0.7</v>
      </c>
      <c r="E14" s="105">
        <v>13491</v>
      </c>
      <c r="F14" s="111">
        <v>2890</v>
      </c>
      <c r="G14" s="110">
        <f t="shared" si="0"/>
        <v>0.21421688533096139</v>
      </c>
      <c r="H14" s="105">
        <v>4370</v>
      </c>
      <c r="I14" s="112">
        <f t="shared" si="6"/>
        <v>0.32391965013712848</v>
      </c>
      <c r="J14" s="167">
        <f t="shared" si="3"/>
        <v>1480</v>
      </c>
      <c r="K14" s="171">
        <v>4416</v>
      </c>
      <c r="L14" s="112">
        <f t="shared" si="1"/>
        <v>0.32732933066488773</v>
      </c>
      <c r="M14" s="172">
        <f t="shared" si="4"/>
        <v>46</v>
      </c>
      <c r="N14" s="171">
        <v>4463</v>
      </c>
      <c r="O14" s="112">
        <f t="shared" si="2"/>
        <v>0.33081313468238083</v>
      </c>
      <c r="P14" s="172">
        <f t="shared" si="5"/>
        <v>47</v>
      </c>
      <c r="Q14" s="163"/>
      <c r="R14" s="106"/>
    </row>
    <row r="15" spans="1:18" x14ac:dyDescent="0.25">
      <c r="A15" s="18">
        <v>1102</v>
      </c>
      <c r="B15" s="19" t="s">
        <v>84</v>
      </c>
      <c r="C15" s="161">
        <v>1</v>
      </c>
      <c r="D15" s="20">
        <v>0.7</v>
      </c>
      <c r="E15" s="105">
        <v>118009</v>
      </c>
      <c r="F15" s="105">
        <v>36395</v>
      </c>
      <c r="G15" s="110">
        <f t="shared" si="0"/>
        <v>0.30840868069384536</v>
      </c>
      <c r="H15" s="105">
        <v>39408</v>
      </c>
      <c r="I15" s="112">
        <f t="shared" si="6"/>
        <v>0.33394063164673882</v>
      </c>
      <c r="J15" s="167">
        <f t="shared" si="3"/>
        <v>3013</v>
      </c>
      <c r="K15" s="171">
        <v>39968</v>
      </c>
      <c r="L15" s="112">
        <f t="shared" si="1"/>
        <v>0.338686032421256</v>
      </c>
      <c r="M15" s="172">
        <f t="shared" si="4"/>
        <v>560</v>
      </c>
      <c r="N15" s="171">
        <v>40559</v>
      </c>
      <c r="O15" s="112">
        <f t="shared" si="2"/>
        <v>0.34369412502436253</v>
      </c>
      <c r="P15" s="172">
        <f t="shared" si="5"/>
        <v>591</v>
      </c>
      <c r="Q15" s="163"/>
      <c r="R15" s="106"/>
    </row>
    <row r="16" spans="1:18" x14ac:dyDescent="0.25">
      <c r="A16" s="23">
        <v>1202</v>
      </c>
      <c r="B16" s="24" t="s">
        <v>78</v>
      </c>
      <c r="C16" s="161">
        <v>1</v>
      </c>
      <c r="D16" s="20">
        <v>0.7</v>
      </c>
      <c r="E16" s="105">
        <v>393584</v>
      </c>
      <c r="F16" s="103">
        <v>124525</v>
      </c>
      <c r="G16" s="110">
        <f t="shared" si="0"/>
        <v>0.31638735314443678</v>
      </c>
      <c r="H16" s="105">
        <v>133363</v>
      </c>
      <c r="I16" s="112">
        <f t="shared" si="6"/>
        <v>0.33884253424935973</v>
      </c>
      <c r="J16" s="167">
        <f t="shared" si="3"/>
        <v>8838</v>
      </c>
      <c r="K16" s="171">
        <v>134897</v>
      </c>
      <c r="L16" s="112">
        <f t="shared" si="1"/>
        <v>0.34274005040855321</v>
      </c>
      <c r="M16" s="172">
        <f t="shared" si="4"/>
        <v>1534</v>
      </c>
      <c r="N16" s="171">
        <v>136450</v>
      </c>
      <c r="O16" s="112">
        <f t="shared" si="2"/>
        <v>0.34668584088784099</v>
      </c>
      <c r="P16" s="172">
        <f t="shared" si="5"/>
        <v>1553</v>
      </c>
      <c r="Q16" s="163"/>
      <c r="R16" s="106"/>
    </row>
    <row r="17" spans="1:18" x14ac:dyDescent="0.25">
      <c r="A17" s="23">
        <v>1302</v>
      </c>
      <c r="B17" s="16" t="s">
        <v>62</v>
      </c>
      <c r="C17" s="161">
        <v>1</v>
      </c>
      <c r="D17" s="20">
        <v>0.7</v>
      </c>
      <c r="E17" s="105">
        <v>838240</v>
      </c>
      <c r="F17" s="111">
        <v>274531</v>
      </c>
      <c r="G17" s="110">
        <f t="shared" si="0"/>
        <v>0.3275088280206146</v>
      </c>
      <c r="H17" s="105">
        <v>295413</v>
      </c>
      <c r="I17" s="112">
        <f t="shared" si="6"/>
        <v>0.35242054781446841</v>
      </c>
      <c r="J17" s="167">
        <f t="shared" si="3"/>
        <v>20882</v>
      </c>
      <c r="K17" s="171">
        <v>298723</v>
      </c>
      <c r="L17" s="112">
        <f t="shared" si="1"/>
        <v>0.35636929757587327</v>
      </c>
      <c r="M17" s="172">
        <f t="shared" si="4"/>
        <v>3310</v>
      </c>
      <c r="N17" s="171">
        <v>304519</v>
      </c>
      <c r="O17" s="112">
        <f t="shared" si="2"/>
        <v>0.3632837850734873</v>
      </c>
      <c r="P17" s="172">
        <f t="shared" si="5"/>
        <v>5796</v>
      </c>
      <c r="Q17" s="163"/>
      <c r="R17" s="106"/>
    </row>
    <row r="18" spans="1:18" x14ac:dyDescent="0.25">
      <c r="A18" s="18">
        <v>1402</v>
      </c>
      <c r="B18" s="19" t="s">
        <v>130</v>
      </c>
      <c r="C18" s="162"/>
      <c r="D18" s="20">
        <v>0.7</v>
      </c>
      <c r="E18" s="105">
        <v>30515</v>
      </c>
      <c r="F18" s="105">
        <v>9601</v>
      </c>
      <c r="G18" s="110">
        <f t="shared" si="0"/>
        <v>0.31463214812387352</v>
      </c>
      <c r="H18" s="105">
        <v>10626</v>
      </c>
      <c r="I18" s="112">
        <f t="shared" si="6"/>
        <v>0.34822218581025727</v>
      </c>
      <c r="J18" s="167">
        <f t="shared" si="3"/>
        <v>1025</v>
      </c>
      <c r="K18" s="171">
        <v>10949</v>
      </c>
      <c r="L18" s="112">
        <f t="shared" si="1"/>
        <v>0.35880714402752745</v>
      </c>
      <c r="M18" s="172">
        <f t="shared" si="4"/>
        <v>323</v>
      </c>
      <c r="N18" s="171">
        <v>11218</v>
      </c>
      <c r="O18" s="112">
        <f t="shared" si="2"/>
        <v>0.36762248074717352</v>
      </c>
      <c r="P18" s="172">
        <f t="shared" si="5"/>
        <v>269</v>
      </c>
      <c r="Q18" s="163"/>
      <c r="R18" s="106"/>
    </row>
    <row r="19" spans="1:18" x14ac:dyDescent="0.25">
      <c r="A19" s="23">
        <v>1502</v>
      </c>
      <c r="B19" s="16" t="s">
        <v>39</v>
      </c>
      <c r="C19" s="162"/>
      <c r="D19" s="20">
        <v>0.7</v>
      </c>
      <c r="E19" s="105">
        <v>17251</v>
      </c>
      <c r="F19" s="111">
        <v>5024</v>
      </c>
      <c r="G19" s="110">
        <f t="shared" si="0"/>
        <v>0.29122949394238012</v>
      </c>
      <c r="H19" s="105">
        <v>5976</v>
      </c>
      <c r="I19" s="112">
        <f t="shared" si="6"/>
        <v>0.34641470059706686</v>
      </c>
      <c r="J19" s="167">
        <f t="shared" si="3"/>
        <v>952</v>
      </c>
      <c r="K19" s="171">
        <v>6248</v>
      </c>
      <c r="L19" s="112">
        <f t="shared" si="1"/>
        <v>0.36218190249840587</v>
      </c>
      <c r="M19" s="172">
        <f t="shared" si="4"/>
        <v>272</v>
      </c>
      <c r="N19" s="171">
        <v>6463</v>
      </c>
      <c r="O19" s="112">
        <f t="shared" si="2"/>
        <v>0.37464494811894961</v>
      </c>
      <c r="P19" s="172">
        <f t="shared" si="5"/>
        <v>215</v>
      </c>
      <c r="Q19" s="163"/>
      <c r="R19" s="106"/>
    </row>
    <row r="20" spans="1:18" x14ac:dyDescent="0.25">
      <c r="A20" s="18">
        <v>1602</v>
      </c>
      <c r="B20" s="24" t="s">
        <v>35</v>
      </c>
      <c r="C20" s="162"/>
      <c r="D20" s="20">
        <v>0.7</v>
      </c>
      <c r="E20" s="105">
        <v>517061</v>
      </c>
      <c r="F20" s="103">
        <v>201896</v>
      </c>
      <c r="G20" s="110">
        <f t="shared" si="0"/>
        <v>0.39046843602592346</v>
      </c>
      <c r="H20" s="105">
        <v>202090</v>
      </c>
      <c r="I20" s="112">
        <f t="shared" si="6"/>
        <v>0.39084363353646862</v>
      </c>
      <c r="J20" s="167">
        <f t="shared" si="3"/>
        <v>194</v>
      </c>
      <c r="K20" s="171">
        <v>202137</v>
      </c>
      <c r="L20" s="112">
        <f t="shared" si="1"/>
        <v>0.39093453190242544</v>
      </c>
      <c r="M20" s="172">
        <f t="shared" si="4"/>
        <v>47</v>
      </c>
      <c r="N20" s="171">
        <v>202164</v>
      </c>
      <c r="O20" s="112">
        <f t="shared" si="2"/>
        <v>0.39098675011265593</v>
      </c>
      <c r="P20" s="172">
        <f t="shared" si="5"/>
        <v>27</v>
      </c>
      <c r="Q20" s="163"/>
      <c r="R20" s="106"/>
    </row>
    <row r="21" spans="1:18" x14ac:dyDescent="0.25">
      <c r="A21" s="23">
        <v>1702</v>
      </c>
      <c r="B21" s="16" t="s">
        <v>17</v>
      </c>
      <c r="C21" s="162"/>
      <c r="D21" s="20">
        <v>0.7</v>
      </c>
      <c r="E21" s="105">
        <v>303414</v>
      </c>
      <c r="F21" s="111">
        <v>106753</v>
      </c>
      <c r="G21" s="110">
        <f t="shared" si="0"/>
        <v>0.35183940095051647</v>
      </c>
      <c r="H21" s="105">
        <v>114501</v>
      </c>
      <c r="I21" s="112">
        <f t="shared" si="6"/>
        <v>0.37737546718345233</v>
      </c>
      <c r="J21" s="167">
        <f t="shared" si="3"/>
        <v>7748</v>
      </c>
      <c r="K21" s="171">
        <v>115950</v>
      </c>
      <c r="L21" s="112">
        <f t="shared" si="1"/>
        <v>0.38215112025153752</v>
      </c>
      <c r="M21" s="172">
        <f t="shared" si="4"/>
        <v>1449</v>
      </c>
      <c r="N21" s="171">
        <v>118993</v>
      </c>
      <c r="O21" s="112">
        <f t="shared" si="2"/>
        <v>0.39218032127719882</v>
      </c>
      <c r="P21" s="172">
        <f t="shared" si="5"/>
        <v>3043</v>
      </c>
      <c r="Q21" s="163"/>
      <c r="R21" s="106"/>
    </row>
    <row r="22" spans="1:18" x14ac:dyDescent="0.25">
      <c r="A22" s="18">
        <v>1802</v>
      </c>
      <c r="B22" s="19" t="s">
        <v>71</v>
      </c>
      <c r="C22" s="161">
        <v>1</v>
      </c>
      <c r="D22" s="20">
        <v>0.7</v>
      </c>
      <c r="E22" s="105">
        <v>98828</v>
      </c>
      <c r="F22" s="105">
        <v>31533</v>
      </c>
      <c r="G22" s="110">
        <f t="shared" si="0"/>
        <v>0.3190694944752499</v>
      </c>
      <c r="H22" s="105">
        <v>37975</v>
      </c>
      <c r="I22" s="112">
        <f t="shared" si="6"/>
        <v>0.38425345043914683</v>
      </c>
      <c r="J22" s="167">
        <f t="shared" si="3"/>
        <v>6442</v>
      </c>
      <c r="K22" s="171">
        <v>38280</v>
      </c>
      <c r="L22" s="112">
        <f t="shared" si="1"/>
        <v>0.38733962035050795</v>
      </c>
      <c r="M22" s="172">
        <f t="shared" si="4"/>
        <v>305</v>
      </c>
      <c r="N22" s="171">
        <v>39910</v>
      </c>
      <c r="O22" s="112">
        <f t="shared" si="2"/>
        <v>0.40383292184401182</v>
      </c>
      <c r="P22" s="172">
        <f t="shared" si="5"/>
        <v>1630</v>
      </c>
      <c r="Q22" s="163"/>
      <c r="R22" s="106"/>
    </row>
    <row r="23" spans="1:18" x14ac:dyDescent="0.25">
      <c r="A23" s="23">
        <v>1902</v>
      </c>
      <c r="B23" s="24" t="s">
        <v>70</v>
      </c>
      <c r="C23" s="161">
        <v>1</v>
      </c>
      <c r="D23" s="20">
        <v>0.7</v>
      </c>
      <c r="E23" s="105">
        <v>237477</v>
      </c>
      <c r="F23" s="103">
        <v>87345</v>
      </c>
      <c r="G23" s="110">
        <f t="shared" si="0"/>
        <v>0.36780403997018657</v>
      </c>
      <c r="H23" s="105">
        <v>93913</v>
      </c>
      <c r="I23" s="112">
        <f t="shared" si="6"/>
        <v>0.39546145521461024</v>
      </c>
      <c r="J23" s="167">
        <f t="shared" si="3"/>
        <v>6568</v>
      </c>
      <c r="K23" s="171">
        <v>95226</v>
      </c>
      <c r="L23" s="112">
        <f t="shared" si="1"/>
        <v>0.40099041170302807</v>
      </c>
      <c r="M23" s="172">
        <f t="shared" si="4"/>
        <v>1313</v>
      </c>
      <c r="N23" s="171">
        <v>102083</v>
      </c>
      <c r="O23" s="112">
        <f t="shared" si="2"/>
        <v>0.42986478690567931</v>
      </c>
      <c r="P23" s="172">
        <f t="shared" si="5"/>
        <v>6857</v>
      </c>
      <c r="Q23" s="163"/>
      <c r="R23" s="106"/>
    </row>
    <row r="24" spans="1:18" ht="30" x14ac:dyDescent="0.25">
      <c r="A24" s="18">
        <v>2002</v>
      </c>
      <c r="B24" s="16" t="s">
        <v>82</v>
      </c>
      <c r="C24" s="161">
        <v>1</v>
      </c>
      <c r="D24" s="20">
        <v>0.7</v>
      </c>
      <c r="E24" s="105">
        <v>117678</v>
      </c>
      <c r="F24" s="111">
        <v>44155</v>
      </c>
      <c r="G24" s="110">
        <f t="shared" si="0"/>
        <v>0.37521881745101038</v>
      </c>
      <c r="H24" s="105">
        <v>45742</v>
      </c>
      <c r="I24" s="112">
        <f t="shared" si="6"/>
        <v>0.38870477064532027</v>
      </c>
      <c r="J24" s="167">
        <f t="shared" si="3"/>
        <v>1587</v>
      </c>
      <c r="K24" s="171">
        <v>55036</v>
      </c>
      <c r="L24" s="112">
        <f t="shared" si="1"/>
        <v>0.46768299937116536</v>
      </c>
      <c r="M24" s="172">
        <f t="shared" si="4"/>
        <v>9294</v>
      </c>
      <c r="N24" s="171">
        <v>56193</v>
      </c>
      <c r="O24" s="112">
        <f t="shared" si="2"/>
        <v>0.47751491357772907</v>
      </c>
      <c r="P24" s="172">
        <f t="shared" si="5"/>
        <v>1157</v>
      </c>
      <c r="Q24" s="163"/>
      <c r="R24" s="106"/>
    </row>
    <row r="25" spans="1:18" ht="30" x14ac:dyDescent="0.25">
      <c r="A25" s="18">
        <v>2202</v>
      </c>
      <c r="B25" s="19" t="s">
        <v>136</v>
      </c>
      <c r="C25" s="162"/>
      <c r="D25" s="20">
        <v>0.7</v>
      </c>
      <c r="E25" s="105">
        <v>137798</v>
      </c>
      <c r="F25" s="105">
        <v>63672</v>
      </c>
      <c r="G25" s="110">
        <f t="shared" si="0"/>
        <v>0.46206766426218088</v>
      </c>
      <c r="H25" s="105">
        <v>65047</v>
      </c>
      <c r="I25" s="112">
        <f t="shared" si="6"/>
        <v>0.47204603840404069</v>
      </c>
      <c r="J25" s="167">
        <f t="shared" si="3"/>
        <v>1375</v>
      </c>
      <c r="K25" s="171">
        <v>65490</v>
      </c>
      <c r="L25" s="112">
        <f t="shared" si="1"/>
        <v>0.47526088912756353</v>
      </c>
      <c r="M25" s="172">
        <f t="shared" si="4"/>
        <v>443</v>
      </c>
      <c r="N25" s="171">
        <v>66157</v>
      </c>
      <c r="O25" s="112">
        <f t="shared" si="2"/>
        <v>0.48010130771128756</v>
      </c>
      <c r="P25" s="172">
        <f t="shared" si="5"/>
        <v>667</v>
      </c>
      <c r="Q25" s="163"/>
      <c r="R25" s="106"/>
    </row>
    <row r="26" spans="1:18" x14ac:dyDescent="0.25">
      <c r="A26" s="18">
        <v>2302</v>
      </c>
      <c r="B26" s="19" t="s">
        <v>75</v>
      </c>
      <c r="C26" s="161">
        <v>1</v>
      </c>
      <c r="D26" s="20">
        <v>0.7</v>
      </c>
      <c r="E26" s="105">
        <v>52831</v>
      </c>
      <c r="F26" s="105">
        <v>24927</v>
      </c>
      <c r="G26" s="110">
        <f t="shared" si="0"/>
        <v>0.47182525411216897</v>
      </c>
      <c r="H26" s="105">
        <v>25555</v>
      </c>
      <c r="I26" s="112">
        <f t="shared" si="6"/>
        <v>0.48371221441956425</v>
      </c>
      <c r="J26" s="167">
        <f t="shared" si="3"/>
        <v>628</v>
      </c>
      <c r="K26" s="171">
        <v>25557</v>
      </c>
      <c r="L26" s="112">
        <f t="shared" si="1"/>
        <v>0.48375007098105277</v>
      </c>
      <c r="M26" s="172">
        <f t="shared" si="4"/>
        <v>2</v>
      </c>
      <c r="N26" s="171">
        <v>25559</v>
      </c>
      <c r="O26" s="112">
        <f t="shared" si="2"/>
        <v>0.4837879275425413</v>
      </c>
      <c r="P26" s="172">
        <f t="shared" si="5"/>
        <v>2</v>
      </c>
      <c r="Q26" s="163"/>
      <c r="R26" s="106"/>
    </row>
    <row r="27" spans="1:18" x14ac:dyDescent="0.25">
      <c r="A27" s="18">
        <v>2402</v>
      </c>
      <c r="B27" s="19" t="s">
        <v>32</v>
      </c>
      <c r="C27" s="162"/>
      <c r="D27" s="20">
        <v>0.7</v>
      </c>
      <c r="E27" s="105">
        <v>1245587</v>
      </c>
      <c r="F27" s="105">
        <v>606015</v>
      </c>
      <c r="G27" s="110">
        <f t="shared" si="0"/>
        <v>0.48652964425608169</v>
      </c>
      <c r="H27" s="105">
        <v>611605</v>
      </c>
      <c r="I27" s="112">
        <f t="shared" si="6"/>
        <v>0.49101748814012991</v>
      </c>
      <c r="J27" s="167">
        <f t="shared" si="3"/>
        <v>5590</v>
      </c>
      <c r="K27" s="171">
        <v>612584</v>
      </c>
      <c r="L27" s="112">
        <f t="shared" si="1"/>
        <v>0.49180346294558308</v>
      </c>
      <c r="M27" s="172">
        <f t="shared" si="4"/>
        <v>979</v>
      </c>
      <c r="N27" s="171">
        <v>613233</v>
      </c>
      <c r="O27" s="112">
        <f t="shared" si="2"/>
        <v>0.4923245024233554</v>
      </c>
      <c r="P27" s="172">
        <f t="shared" si="5"/>
        <v>649</v>
      </c>
      <c r="Q27" s="163"/>
      <c r="R27" s="106"/>
    </row>
    <row r="28" spans="1:18" x14ac:dyDescent="0.25">
      <c r="A28" s="18">
        <v>2502</v>
      </c>
      <c r="B28" s="19" t="s">
        <v>61</v>
      </c>
      <c r="C28" s="161">
        <v>1</v>
      </c>
      <c r="D28" s="20">
        <v>0.7</v>
      </c>
      <c r="E28" s="105">
        <v>390176</v>
      </c>
      <c r="F28" s="105">
        <v>186606</v>
      </c>
      <c r="G28" s="110">
        <f t="shared" si="0"/>
        <v>0.47826109243008286</v>
      </c>
      <c r="H28" s="105">
        <v>194433</v>
      </c>
      <c r="I28" s="109">
        <f t="shared" si="6"/>
        <v>0.49832127040104979</v>
      </c>
      <c r="J28" s="167">
        <f t="shared" si="3"/>
        <v>7827</v>
      </c>
      <c r="K28" s="171">
        <v>196189</v>
      </c>
      <c r="L28" s="109">
        <f t="shared" si="1"/>
        <v>0.5028218034938079</v>
      </c>
      <c r="M28" s="172">
        <f t="shared" si="4"/>
        <v>1756</v>
      </c>
      <c r="N28" s="171">
        <v>198102</v>
      </c>
      <c r="O28" s="109">
        <f t="shared" si="2"/>
        <v>0.5077247191011236</v>
      </c>
      <c r="P28" s="172">
        <f t="shared" si="5"/>
        <v>1913</v>
      </c>
      <c r="Q28" s="163"/>
      <c r="R28" s="106"/>
    </row>
    <row r="29" spans="1:18" x14ac:dyDescent="0.25">
      <c r="A29" s="18">
        <v>2602</v>
      </c>
      <c r="B29" s="19" t="s">
        <v>67</v>
      </c>
      <c r="C29" s="161">
        <v>1</v>
      </c>
      <c r="D29" s="20">
        <v>0.7</v>
      </c>
      <c r="E29" s="105">
        <v>182890</v>
      </c>
      <c r="F29" s="105">
        <v>77223</v>
      </c>
      <c r="G29" s="110">
        <f t="shared" si="0"/>
        <v>0.42223741046530699</v>
      </c>
      <c r="H29" s="105">
        <v>87899</v>
      </c>
      <c r="I29" s="112">
        <f t="shared" si="6"/>
        <v>0.48061129640767675</v>
      </c>
      <c r="J29" s="167">
        <f t="shared" si="3"/>
        <v>10676</v>
      </c>
      <c r="K29" s="171">
        <v>90267</v>
      </c>
      <c r="L29" s="112">
        <f t="shared" si="1"/>
        <v>0.49355896987260101</v>
      </c>
      <c r="M29" s="172">
        <f t="shared" si="4"/>
        <v>2368</v>
      </c>
      <c r="N29" s="171">
        <v>93023</v>
      </c>
      <c r="O29" s="109">
        <f t="shared" si="2"/>
        <v>0.50862813713160915</v>
      </c>
      <c r="P29" s="172">
        <f t="shared" si="5"/>
        <v>2756</v>
      </c>
      <c r="Q29" s="163"/>
      <c r="R29" s="106"/>
    </row>
    <row r="30" spans="1:18" ht="30" x14ac:dyDescent="0.25">
      <c r="A30" s="18">
        <v>2702</v>
      </c>
      <c r="B30" s="16" t="s">
        <v>76</v>
      </c>
      <c r="C30" s="161">
        <v>1</v>
      </c>
      <c r="D30" s="20">
        <v>0.7</v>
      </c>
      <c r="E30" s="105">
        <v>226617</v>
      </c>
      <c r="F30" s="111">
        <v>112958</v>
      </c>
      <c r="G30" s="108">
        <f t="shared" si="0"/>
        <v>0.49845333756955568</v>
      </c>
      <c r="H30" s="105">
        <v>116908</v>
      </c>
      <c r="I30" s="109">
        <f t="shared" si="6"/>
        <v>0.51588362744189531</v>
      </c>
      <c r="J30" s="167">
        <f t="shared" si="3"/>
        <v>3950</v>
      </c>
      <c r="K30" s="171">
        <v>117213</v>
      </c>
      <c r="L30" s="109">
        <f t="shared" si="1"/>
        <v>0.51722951058393674</v>
      </c>
      <c r="M30" s="172">
        <f t="shared" si="4"/>
        <v>305</v>
      </c>
      <c r="N30" s="171">
        <v>117589</v>
      </c>
      <c r="O30" s="109">
        <f t="shared" si="2"/>
        <v>0.51888869767051893</v>
      </c>
      <c r="P30" s="172">
        <f t="shared" si="5"/>
        <v>376</v>
      </c>
      <c r="Q30" s="163"/>
      <c r="R30" s="106"/>
    </row>
    <row r="31" spans="1:18" x14ac:dyDescent="0.25">
      <c r="A31" s="23">
        <v>3002</v>
      </c>
      <c r="B31" s="19" t="s">
        <v>64</v>
      </c>
      <c r="C31" s="161">
        <v>1</v>
      </c>
      <c r="D31" s="20">
        <v>0.7</v>
      </c>
      <c r="E31" s="105">
        <v>117053</v>
      </c>
      <c r="F31" s="105">
        <v>53728</v>
      </c>
      <c r="G31" s="110">
        <f t="shared" si="0"/>
        <v>0.45900574953226314</v>
      </c>
      <c r="H31" s="105">
        <v>58757</v>
      </c>
      <c r="I31" s="109">
        <f t="shared" si="6"/>
        <v>0.50196919344228685</v>
      </c>
      <c r="J31" s="167">
        <f t="shared" si="3"/>
        <v>5029</v>
      </c>
      <c r="K31" s="171">
        <v>60036</v>
      </c>
      <c r="L31" s="109">
        <f t="shared" si="1"/>
        <v>0.51289586768386974</v>
      </c>
      <c r="M31" s="172">
        <f t="shared" si="4"/>
        <v>1279</v>
      </c>
      <c r="N31" s="171">
        <v>61765</v>
      </c>
      <c r="O31" s="109">
        <f t="shared" si="2"/>
        <v>0.52766695428566546</v>
      </c>
      <c r="P31" s="172">
        <f t="shared" si="5"/>
        <v>1729</v>
      </c>
      <c r="Q31" s="163"/>
      <c r="R31" s="106"/>
    </row>
    <row r="32" spans="1:18" x14ac:dyDescent="0.25">
      <c r="A32" s="23">
        <v>3102</v>
      </c>
      <c r="B32" s="19" t="s">
        <v>89</v>
      </c>
      <c r="C32" s="161">
        <v>1</v>
      </c>
      <c r="D32" s="20">
        <v>0.7</v>
      </c>
      <c r="E32" s="105">
        <v>79801</v>
      </c>
      <c r="F32" s="105">
        <v>38978</v>
      </c>
      <c r="G32" s="110">
        <f t="shared" si="0"/>
        <v>0.48843999448628461</v>
      </c>
      <c r="H32" s="105">
        <v>41571</v>
      </c>
      <c r="I32" s="109">
        <f t="shared" si="6"/>
        <v>0.52093332163757344</v>
      </c>
      <c r="J32" s="167">
        <f t="shared" si="3"/>
        <v>2593</v>
      </c>
      <c r="K32" s="171">
        <v>42115</v>
      </c>
      <c r="L32" s="109">
        <f t="shared" si="1"/>
        <v>0.52775027881856118</v>
      </c>
      <c r="M32" s="172">
        <f t="shared" si="4"/>
        <v>544</v>
      </c>
      <c r="N32" s="171">
        <v>42644</v>
      </c>
      <c r="O32" s="109">
        <f t="shared" si="2"/>
        <v>0.53437926843022021</v>
      </c>
      <c r="P32" s="172">
        <f t="shared" si="5"/>
        <v>529</v>
      </c>
      <c r="Q32" s="163"/>
      <c r="R32" s="106"/>
    </row>
    <row r="33" spans="1:18" x14ac:dyDescent="0.25">
      <c r="A33" s="18">
        <v>3115</v>
      </c>
      <c r="B33" s="19" t="s">
        <v>123</v>
      </c>
      <c r="C33" s="162"/>
      <c r="D33" s="20">
        <v>0.7</v>
      </c>
      <c r="E33" s="105">
        <v>71552</v>
      </c>
      <c r="F33" s="105">
        <v>35793</v>
      </c>
      <c r="G33" s="108">
        <f t="shared" si="0"/>
        <v>0.50023758944543828</v>
      </c>
      <c r="H33" s="105">
        <v>37353</v>
      </c>
      <c r="I33" s="109">
        <f t="shared" si="6"/>
        <v>0.52203991502683367</v>
      </c>
      <c r="J33" s="167">
        <f t="shared" si="3"/>
        <v>1560</v>
      </c>
      <c r="K33" s="171">
        <v>38027</v>
      </c>
      <c r="L33" s="109">
        <f t="shared" si="1"/>
        <v>0.53145963774597493</v>
      </c>
      <c r="M33" s="172">
        <f t="shared" si="4"/>
        <v>674</v>
      </c>
      <c r="N33" s="171">
        <v>38492</v>
      </c>
      <c r="O33" s="109">
        <f t="shared" si="2"/>
        <v>0.53795840787119853</v>
      </c>
      <c r="P33" s="172">
        <f t="shared" si="5"/>
        <v>465</v>
      </c>
      <c r="Q33" s="163"/>
      <c r="R33" s="106"/>
    </row>
    <row r="34" spans="1:18" x14ac:dyDescent="0.25">
      <c r="A34" s="18">
        <v>3202</v>
      </c>
      <c r="B34" s="19" t="s">
        <v>60</v>
      </c>
      <c r="C34" s="161">
        <v>1</v>
      </c>
      <c r="D34" s="20">
        <v>0.7</v>
      </c>
      <c r="E34" s="105">
        <v>103408</v>
      </c>
      <c r="F34" s="105">
        <v>49187</v>
      </c>
      <c r="G34" s="110">
        <f t="shared" si="0"/>
        <v>0.47565952344112639</v>
      </c>
      <c r="H34" s="105">
        <v>54853</v>
      </c>
      <c r="I34" s="109">
        <f t="shared" si="6"/>
        <v>0.53045218938573413</v>
      </c>
      <c r="J34" s="167">
        <f t="shared" si="3"/>
        <v>5666</v>
      </c>
      <c r="K34" s="171">
        <v>54870</v>
      </c>
      <c r="L34" s="109">
        <f t="shared" si="1"/>
        <v>0.53061658672443135</v>
      </c>
      <c r="M34" s="172">
        <f t="shared" si="4"/>
        <v>17</v>
      </c>
      <c r="N34" s="171">
        <v>55701</v>
      </c>
      <c r="O34" s="109">
        <f t="shared" si="2"/>
        <v>0.53865271545721805</v>
      </c>
      <c r="P34" s="172">
        <f t="shared" si="5"/>
        <v>831</v>
      </c>
      <c r="Q34" s="163"/>
      <c r="R34" s="106"/>
    </row>
    <row r="35" spans="1:18" x14ac:dyDescent="0.25">
      <c r="A35" s="23">
        <v>3302</v>
      </c>
      <c r="B35" s="24" t="s">
        <v>43</v>
      </c>
      <c r="C35" s="162"/>
      <c r="D35" s="20">
        <v>0.7</v>
      </c>
      <c r="E35" s="105">
        <v>224380</v>
      </c>
      <c r="F35" s="103">
        <v>116418</v>
      </c>
      <c r="G35" s="108">
        <f t="shared" si="0"/>
        <v>0.51884303413851507</v>
      </c>
      <c r="H35" s="105">
        <v>123159</v>
      </c>
      <c r="I35" s="109">
        <f t="shared" si="6"/>
        <v>0.54888581870041897</v>
      </c>
      <c r="J35" s="167">
        <f t="shared" si="3"/>
        <v>6741</v>
      </c>
      <c r="K35" s="171">
        <v>124219</v>
      </c>
      <c r="L35" s="109">
        <f t="shared" si="1"/>
        <v>0.55360994741064262</v>
      </c>
      <c r="M35" s="172">
        <f t="shared" si="4"/>
        <v>1060</v>
      </c>
      <c r="N35" s="171">
        <v>126511</v>
      </c>
      <c r="O35" s="109">
        <f t="shared" si="2"/>
        <v>0.56382476156520189</v>
      </c>
      <c r="P35" s="172">
        <f t="shared" si="5"/>
        <v>2292</v>
      </c>
      <c r="Q35" s="163"/>
      <c r="R35" s="106"/>
    </row>
    <row r="36" spans="1:18" x14ac:dyDescent="0.25">
      <c r="A36" s="15">
        <v>3409</v>
      </c>
      <c r="B36" s="24" t="s">
        <v>83</v>
      </c>
      <c r="C36" s="161">
        <v>1</v>
      </c>
      <c r="D36" s="20">
        <v>0.7</v>
      </c>
      <c r="E36" s="105">
        <v>334622</v>
      </c>
      <c r="F36" s="103">
        <v>178192</v>
      </c>
      <c r="G36" s="108">
        <f t="shared" si="0"/>
        <v>0.53251728816395816</v>
      </c>
      <c r="H36" s="105">
        <v>184307</v>
      </c>
      <c r="I36" s="109">
        <f t="shared" si="6"/>
        <v>0.55079163952160948</v>
      </c>
      <c r="J36" s="167">
        <f t="shared" si="3"/>
        <v>6115</v>
      </c>
      <c r="K36" s="171">
        <v>186982</v>
      </c>
      <c r="L36" s="109">
        <f t="shared" si="1"/>
        <v>0.55878573435099899</v>
      </c>
      <c r="M36" s="172">
        <f t="shared" si="4"/>
        <v>2675</v>
      </c>
      <c r="N36" s="171">
        <v>189442</v>
      </c>
      <c r="O36" s="109">
        <f t="shared" si="2"/>
        <v>0.56613731314737226</v>
      </c>
      <c r="P36" s="172">
        <f t="shared" si="5"/>
        <v>2460</v>
      </c>
      <c r="Q36" s="163"/>
      <c r="R36" s="106"/>
    </row>
    <row r="37" spans="1:18" x14ac:dyDescent="0.25">
      <c r="A37" s="23">
        <v>3412</v>
      </c>
      <c r="B37" s="24" t="s">
        <v>50</v>
      </c>
      <c r="C37" s="161">
        <v>1</v>
      </c>
      <c r="D37" s="20">
        <v>0.7</v>
      </c>
      <c r="E37" s="105">
        <v>377243</v>
      </c>
      <c r="F37" s="103">
        <v>192514</v>
      </c>
      <c r="G37" s="108">
        <f t="shared" ref="G37:G68" si="7">F37/E37</f>
        <v>0.51031828291048476</v>
      </c>
      <c r="H37" s="105">
        <v>209998</v>
      </c>
      <c r="I37" s="109">
        <f t="shared" si="6"/>
        <v>0.55666506734386056</v>
      </c>
      <c r="J37" s="167">
        <f t="shared" si="3"/>
        <v>17484</v>
      </c>
      <c r="K37" s="171">
        <v>214209</v>
      </c>
      <c r="L37" s="109">
        <f t="shared" ref="L37:L68" si="8">K37/E37</f>
        <v>0.56782763364727773</v>
      </c>
      <c r="M37" s="172">
        <f t="shared" si="4"/>
        <v>4211</v>
      </c>
      <c r="N37" s="171">
        <v>217897</v>
      </c>
      <c r="O37" s="109">
        <f t="shared" ref="O37:O68" si="9">N37/E37</f>
        <v>0.57760382565084045</v>
      </c>
      <c r="P37" s="172">
        <f t="shared" si="5"/>
        <v>3688</v>
      </c>
      <c r="Q37" s="163"/>
      <c r="R37" s="106"/>
    </row>
    <row r="38" spans="1:18" ht="30" x14ac:dyDescent="0.25">
      <c r="A38" s="23">
        <v>3415</v>
      </c>
      <c r="B38" s="19" t="s">
        <v>31</v>
      </c>
      <c r="C38" s="162"/>
      <c r="D38" s="20">
        <v>0.7</v>
      </c>
      <c r="E38" s="105">
        <v>542940</v>
      </c>
      <c r="F38" s="105">
        <v>277969</v>
      </c>
      <c r="G38" s="108">
        <f t="shared" si="7"/>
        <v>0.51197001510295792</v>
      </c>
      <c r="H38" s="105">
        <v>302304</v>
      </c>
      <c r="I38" s="109">
        <f t="shared" si="6"/>
        <v>0.55679080561387995</v>
      </c>
      <c r="J38" s="167">
        <f t="shared" ref="J38:J69" si="10">H38-F38</f>
        <v>24335</v>
      </c>
      <c r="K38" s="171">
        <v>305032</v>
      </c>
      <c r="L38" s="109">
        <f t="shared" si="8"/>
        <v>0.56181530187497697</v>
      </c>
      <c r="M38" s="172">
        <f t="shared" ref="M38:M69" si="11">K38-H38</f>
        <v>2728</v>
      </c>
      <c r="N38" s="171">
        <v>316003</v>
      </c>
      <c r="O38" s="109">
        <f t="shared" si="9"/>
        <v>0.58202195454378014</v>
      </c>
      <c r="P38" s="172">
        <f t="shared" ref="P38:P69" si="12">N38-K38</f>
        <v>10971</v>
      </c>
      <c r="Q38" s="163"/>
      <c r="R38" s="106"/>
    </row>
    <row r="39" spans="1:18" x14ac:dyDescent="0.25">
      <c r="A39" s="18">
        <v>3421</v>
      </c>
      <c r="B39" s="19" t="s">
        <v>47</v>
      </c>
      <c r="C39" s="162"/>
      <c r="D39" s="20">
        <v>0.7</v>
      </c>
      <c r="E39" s="105">
        <v>383929</v>
      </c>
      <c r="F39" s="105">
        <v>205014</v>
      </c>
      <c r="G39" s="108">
        <f t="shared" si="7"/>
        <v>0.53398935740722897</v>
      </c>
      <c r="H39" s="105">
        <v>222859</v>
      </c>
      <c r="I39" s="109">
        <f t="shared" si="6"/>
        <v>0.58046930552263565</v>
      </c>
      <c r="J39" s="167">
        <f t="shared" si="10"/>
        <v>17845</v>
      </c>
      <c r="K39" s="171">
        <v>228911</v>
      </c>
      <c r="L39" s="109">
        <f t="shared" si="8"/>
        <v>0.5962326367635683</v>
      </c>
      <c r="M39" s="172">
        <f t="shared" si="11"/>
        <v>6052</v>
      </c>
      <c r="N39" s="171">
        <v>233805</v>
      </c>
      <c r="O39" s="109">
        <f t="shared" si="9"/>
        <v>0.60897978532489083</v>
      </c>
      <c r="P39" s="172">
        <f t="shared" si="12"/>
        <v>4894</v>
      </c>
      <c r="Q39" s="163"/>
      <c r="R39" s="106"/>
    </row>
    <row r="40" spans="1:18" x14ac:dyDescent="0.25">
      <c r="A40" s="23">
        <v>3501</v>
      </c>
      <c r="B40" s="19" t="s">
        <v>51</v>
      </c>
      <c r="C40" s="162"/>
      <c r="D40" s="20">
        <v>0.7</v>
      </c>
      <c r="E40" s="105">
        <v>681217</v>
      </c>
      <c r="F40" s="105">
        <v>406220</v>
      </c>
      <c r="G40" s="108">
        <f t="shared" si="7"/>
        <v>0.59631512425556021</v>
      </c>
      <c r="H40" s="105">
        <v>416523</v>
      </c>
      <c r="I40" s="109">
        <f t="shared" si="6"/>
        <v>0.61143952661193124</v>
      </c>
      <c r="J40" s="167">
        <f t="shared" si="10"/>
        <v>10303</v>
      </c>
      <c r="K40" s="171">
        <v>418467</v>
      </c>
      <c r="L40" s="109">
        <f t="shared" si="8"/>
        <v>0.61429324282864339</v>
      </c>
      <c r="M40" s="172">
        <f t="shared" si="11"/>
        <v>1944</v>
      </c>
      <c r="N40" s="171">
        <v>420711</v>
      </c>
      <c r="O40" s="109">
        <f t="shared" si="9"/>
        <v>0.61758734735040377</v>
      </c>
      <c r="P40" s="172">
        <f t="shared" si="12"/>
        <v>2244</v>
      </c>
      <c r="Q40" s="163"/>
      <c r="R40" s="106"/>
    </row>
    <row r="41" spans="1:18" ht="30" x14ac:dyDescent="0.25">
      <c r="A41" s="18">
        <v>3512</v>
      </c>
      <c r="B41" s="19" t="s">
        <v>138</v>
      </c>
      <c r="C41" s="162"/>
      <c r="D41" s="20">
        <v>0.7</v>
      </c>
      <c r="E41" s="105">
        <v>38238</v>
      </c>
      <c r="F41" s="105">
        <v>21039</v>
      </c>
      <c r="G41" s="108">
        <f t="shared" si="7"/>
        <v>0.55021183116271777</v>
      </c>
      <c r="H41" s="105">
        <v>22995</v>
      </c>
      <c r="I41" s="109">
        <f t="shared" si="6"/>
        <v>0.60136513415973636</v>
      </c>
      <c r="J41" s="167">
        <f t="shared" si="10"/>
        <v>1956</v>
      </c>
      <c r="K41" s="171">
        <v>23338</v>
      </c>
      <c r="L41" s="109">
        <f t="shared" si="8"/>
        <v>0.61033526858099274</v>
      </c>
      <c r="M41" s="172">
        <f t="shared" si="11"/>
        <v>343</v>
      </c>
      <c r="N41" s="171">
        <v>23815</v>
      </c>
      <c r="O41" s="109">
        <f t="shared" si="9"/>
        <v>0.62280977038548047</v>
      </c>
      <c r="P41" s="172">
        <f t="shared" si="12"/>
        <v>477</v>
      </c>
      <c r="Q41" s="163"/>
      <c r="R41" s="106"/>
    </row>
    <row r="42" spans="1:18" x14ac:dyDescent="0.25">
      <c r="A42" s="23">
        <v>4005</v>
      </c>
      <c r="B42" s="19" t="s">
        <v>28</v>
      </c>
      <c r="C42" s="162"/>
      <c r="D42" s="20">
        <v>0.7</v>
      </c>
      <c r="E42" s="105">
        <v>374023</v>
      </c>
      <c r="F42" s="105">
        <v>197067</v>
      </c>
      <c r="G42" s="108">
        <f t="shared" si="7"/>
        <v>0.52688471029856454</v>
      </c>
      <c r="H42" s="105">
        <v>225132</v>
      </c>
      <c r="I42" s="109">
        <f t="shared" ref="I42:I72" si="13">H42/E42</f>
        <v>0.60192020276827896</v>
      </c>
      <c r="J42" s="167">
        <f t="shared" si="10"/>
        <v>28065</v>
      </c>
      <c r="K42" s="171">
        <v>230222</v>
      </c>
      <c r="L42" s="109">
        <f t="shared" si="8"/>
        <v>0.61552899153260632</v>
      </c>
      <c r="M42" s="172">
        <f t="shared" si="11"/>
        <v>5090</v>
      </c>
      <c r="N42" s="171">
        <v>236226</v>
      </c>
      <c r="O42" s="109">
        <f t="shared" si="9"/>
        <v>0.63158148028329808</v>
      </c>
      <c r="P42" s="172">
        <f t="shared" si="12"/>
        <v>6004</v>
      </c>
      <c r="Q42" s="163"/>
      <c r="R42" s="106"/>
    </row>
    <row r="43" spans="1:18" x14ac:dyDescent="0.25">
      <c r="A43" s="15">
        <v>4018</v>
      </c>
      <c r="B43" s="24" t="s">
        <v>66</v>
      </c>
      <c r="C43" s="161">
        <v>1</v>
      </c>
      <c r="D43" s="20">
        <v>0.7</v>
      </c>
      <c r="E43" s="105">
        <v>170394</v>
      </c>
      <c r="F43" s="103">
        <v>85192</v>
      </c>
      <c r="G43" s="108">
        <f t="shared" si="7"/>
        <v>0.49997065624376447</v>
      </c>
      <c r="H43" s="105">
        <v>90003</v>
      </c>
      <c r="I43" s="109">
        <f t="shared" si="13"/>
        <v>0.52820521849360891</v>
      </c>
      <c r="J43" s="167">
        <f t="shared" si="10"/>
        <v>4811</v>
      </c>
      <c r="K43" s="171">
        <v>99595</v>
      </c>
      <c r="L43" s="109">
        <f t="shared" si="8"/>
        <v>0.58449828045588459</v>
      </c>
      <c r="M43" s="172">
        <f t="shared" si="11"/>
        <v>9592</v>
      </c>
      <c r="N43" s="171">
        <v>107772</v>
      </c>
      <c r="O43" s="109">
        <f t="shared" si="9"/>
        <v>0.63248705940350014</v>
      </c>
      <c r="P43" s="172">
        <f t="shared" si="12"/>
        <v>8177</v>
      </c>
      <c r="Q43" s="163"/>
      <c r="R43" s="106"/>
    </row>
    <row r="44" spans="1:18" x14ac:dyDescent="0.25">
      <c r="A44" s="15">
        <v>4022</v>
      </c>
      <c r="B44" s="19" t="s">
        <v>19</v>
      </c>
      <c r="C44" s="162"/>
      <c r="D44" s="20">
        <v>0.7</v>
      </c>
      <c r="E44" s="105">
        <v>48353</v>
      </c>
      <c r="F44" s="105">
        <v>29758</v>
      </c>
      <c r="G44" s="108">
        <f t="shared" si="7"/>
        <v>0.61543234132318569</v>
      </c>
      <c r="H44" s="105">
        <v>31348</v>
      </c>
      <c r="I44" s="109">
        <f t="shared" si="13"/>
        <v>0.64831551299815937</v>
      </c>
      <c r="J44" s="167">
        <f t="shared" si="10"/>
        <v>1590</v>
      </c>
      <c r="K44" s="171">
        <v>31403</v>
      </c>
      <c r="L44" s="109">
        <f t="shared" si="8"/>
        <v>0.64945298120075279</v>
      </c>
      <c r="M44" s="172">
        <f t="shared" si="11"/>
        <v>55</v>
      </c>
      <c r="N44" s="171">
        <v>31421</v>
      </c>
      <c r="O44" s="109">
        <f t="shared" si="9"/>
        <v>0.64982524352160154</v>
      </c>
      <c r="P44" s="172">
        <f t="shared" si="12"/>
        <v>18</v>
      </c>
      <c r="Q44" s="163"/>
      <c r="R44" s="106"/>
    </row>
    <row r="45" spans="1:18" x14ac:dyDescent="0.25">
      <c r="A45" s="15">
        <v>4024</v>
      </c>
      <c r="B45" s="24" t="s">
        <v>68</v>
      </c>
      <c r="C45" s="161">
        <v>1</v>
      </c>
      <c r="D45" s="20">
        <v>0.7</v>
      </c>
      <c r="E45" s="105">
        <v>377858</v>
      </c>
      <c r="F45" s="103">
        <v>213608</v>
      </c>
      <c r="G45" s="108">
        <f t="shared" si="7"/>
        <v>0.56531289532046425</v>
      </c>
      <c r="H45" s="105">
        <v>237389</v>
      </c>
      <c r="I45" s="109">
        <f t="shared" si="13"/>
        <v>0.62824923648566389</v>
      </c>
      <c r="J45" s="167">
        <f t="shared" si="10"/>
        <v>23781</v>
      </c>
      <c r="K45" s="171">
        <v>241437</v>
      </c>
      <c r="L45" s="109">
        <f t="shared" si="8"/>
        <v>0.63896225566218001</v>
      </c>
      <c r="M45" s="172">
        <f t="shared" si="11"/>
        <v>4048</v>
      </c>
      <c r="N45" s="171">
        <v>245660</v>
      </c>
      <c r="O45" s="109">
        <f t="shared" si="9"/>
        <v>0.65013841178432108</v>
      </c>
      <c r="P45" s="172">
        <f t="shared" si="12"/>
        <v>4223</v>
      </c>
      <c r="Q45" s="163"/>
      <c r="R45" s="106"/>
    </row>
    <row r="46" spans="1:18" x14ac:dyDescent="0.25">
      <c r="A46" s="18">
        <v>4026</v>
      </c>
      <c r="B46" s="19" t="s">
        <v>33</v>
      </c>
      <c r="C46" s="162"/>
      <c r="D46" s="20">
        <v>0.7</v>
      </c>
      <c r="E46" s="105">
        <v>486978</v>
      </c>
      <c r="F46" s="105">
        <v>249596</v>
      </c>
      <c r="G46" s="108">
        <f t="shared" si="7"/>
        <v>0.51254060758391551</v>
      </c>
      <c r="H46" s="105">
        <v>288022</v>
      </c>
      <c r="I46" s="109">
        <f t="shared" si="13"/>
        <v>0.59144766293343842</v>
      </c>
      <c r="J46" s="167">
        <f t="shared" si="10"/>
        <v>38426</v>
      </c>
      <c r="K46" s="171">
        <v>294817</v>
      </c>
      <c r="L46" s="109">
        <f t="shared" si="8"/>
        <v>0.60540106534586779</v>
      </c>
      <c r="M46" s="172">
        <f t="shared" si="11"/>
        <v>6795</v>
      </c>
      <c r="N46" s="171">
        <v>317550</v>
      </c>
      <c r="O46" s="109">
        <f t="shared" si="9"/>
        <v>0.65208284563163021</v>
      </c>
      <c r="P46" s="172">
        <f t="shared" si="12"/>
        <v>22733</v>
      </c>
      <c r="Q46" s="163"/>
      <c r="R46" s="106"/>
    </row>
    <row r="47" spans="1:18" x14ac:dyDescent="0.25">
      <c r="A47" s="18">
        <v>4043</v>
      </c>
      <c r="B47" s="19" t="s">
        <v>135</v>
      </c>
      <c r="C47" s="162"/>
      <c r="D47" s="20">
        <v>0.7</v>
      </c>
      <c r="E47" s="105">
        <v>94354</v>
      </c>
      <c r="F47" s="105">
        <v>59729</v>
      </c>
      <c r="G47" s="108">
        <f t="shared" si="7"/>
        <v>0.6330309260868644</v>
      </c>
      <c r="H47" s="105">
        <v>62636</v>
      </c>
      <c r="I47" s="109">
        <f t="shared" si="13"/>
        <v>0.66384043071835852</v>
      </c>
      <c r="J47" s="167">
        <f t="shared" si="10"/>
        <v>2907</v>
      </c>
      <c r="K47" s="171">
        <v>63131</v>
      </c>
      <c r="L47" s="109">
        <f t="shared" si="8"/>
        <v>0.66908663119740552</v>
      </c>
      <c r="M47" s="172">
        <f t="shared" si="11"/>
        <v>495</v>
      </c>
      <c r="N47" s="171">
        <v>63980</v>
      </c>
      <c r="O47" s="109">
        <f t="shared" si="9"/>
        <v>0.67808465989783162</v>
      </c>
      <c r="P47" s="172">
        <f t="shared" si="12"/>
        <v>849</v>
      </c>
      <c r="Q47" s="163"/>
      <c r="R47" s="106"/>
    </row>
    <row r="48" spans="1:18" x14ac:dyDescent="0.25">
      <c r="A48" s="23">
        <v>4044</v>
      </c>
      <c r="B48" s="24" t="s">
        <v>88</v>
      </c>
      <c r="C48" s="161">
        <v>1</v>
      </c>
      <c r="D48" s="20">
        <v>0.7</v>
      </c>
      <c r="E48" s="105">
        <v>260540</v>
      </c>
      <c r="F48" s="103">
        <v>148385</v>
      </c>
      <c r="G48" s="108">
        <f t="shared" si="7"/>
        <v>0.56952867122130957</v>
      </c>
      <c r="H48" s="105">
        <v>168670</v>
      </c>
      <c r="I48" s="109">
        <f t="shared" si="13"/>
        <v>0.64738619789667617</v>
      </c>
      <c r="J48" s="167">
        <f t="shared" si="10"/>
        <v>20285</v>
      </c>
      <c r="K48" s="171">
        <v>171927</v>
      </c>
      <c r="L48" s="109">
        <f t="shared" si="8"/>
        <v>0.65988715744223536</v>
      </c>
      <c r="M48" s="172">
        <f t="shared" si="11"/>
        <v>3257</v>
      </c>
      <c r="N48" s="171">
        <v>177383</v>
      </c>
      <c r="O48" s="109">
        <f t="shared" si="9"/>
        <v>0.68082827972672144</v>
      </c>
      <c r="P48" s="172">
        <f t="shared" si="12"/>
        <v>5456</v>
      </c>
      <c r="Q48" s="163"/>
      <c r="R48" s="106"/>
    </row>
    <row r="49" spans="1:18" ht="30" x14ac:dyDescent="0.25">
      <c r="A49" s="18">
        <v>4048</v>
      </c>
      <c r="B49" s="19" t="s">
        <v>48</v>
      </c>
      <c r="C49" s="162"/>
      <c r="D49" s="20">
        <v>0.7</v>
      </c>
      <c r="E49" s="105">
        <v>337450</v>
      </c>
      <c r="F49" s="105">
        <v>190727</v>
      </c>
      <c r="G49" s="108">
        <f t="shared" si="7"/>
        <v>0.56520077048451622</v>
      </c>
      <c r="H49" s="105">
        <v>227305</v>
      </c>
      <c r="I49" s="109">
        <f t="shared" si="13"/>
        <v>0.67359608830937912</v>
      </c>
      <c r="J49" s="167">
        <f t="shared" si="10"/>
        <v>36578</v>
      </c>
      <c r="K49" s="171">
        <v>230435</v>
      </c>
      <c r="L49" s="109">
        <f t="shared" si="8"/>
        <v>0.68287153652392951</v>
      </c>
      <c r="M49" s="172">
        <f t="shared" si="11"/>
        <v>3130</v>
      </c>
      <c r="N49" s="171">
        <v>235472</v>
      </c>
      <c r="O49" s="107">
        <f t="shared" si="9"/>
        <v>0.6977981923247889</v>
      </c>
      <c r="P49" s="172">
        <f t="shared" si="12"/>
        <v>5037</v>
      </c>
      <c r="Q49" s="163"/>
      <c r="R49" s="106"/>
    </row>
    <row r="50" spans="1:18" ht="30" x14ac:dyDescent="0.25">
      <c r="A50" s="23">
        <v>4050</v>
      </c>
      <c r="B50" s="19" t="s">
        <v>21</v>
      </c>
      <c r="C50" s="162"/>
      <c r="D50" s="20">
        <v>0.7</v>
      </c>
      <c r="E50" s="105">
        <v>390113</v>
      </c>
      <c r="F50" s="105">
        <v>263907</v>
      </c>
      <c r="G50" s="108">
        <f t="shared" si="7"/>
        <v>0.67648860714715997</v>
      </c>
      <c r="H50" s="105">
        <v>282800</v>
      </c>
      <c r="I50" s="109">
        <f t="shared" si="13"/>
        <v>0.72491816473688397</v>
      </c>
      <c r="J50" s="167">
        <f t="shared" si="10"/>
        <v>18893</v>
      </c>
      <c r="K50" s="171">
        <v>286026</v>
      </c>
      <c r="L50" s="107">
        <f t="shared" si="8"/>
        <v>0.73318756360336623</v>
      </c>
      <c r="M50" s="172">
        <f t="shared" si="11"/>
        <v>3226</v>
      </c>
      <c r="N50" s="171">
        <v>289600</v>
      </c>
      <c r="O50" s="107">
        <f t="shared" si="9"/>
        <v>0.74234901169661094</v>
      </c>
      <c r="P50" s="172">
        <f t="shared" si="12"/>
        <v>3574</v>
      </c>
      <c r="Q50" s="163"/>
      <c r="R50" s="106"/>
    </row>
    <row r="51" spans="1:18" x14ac:dyDescent="0.25">
      <c r="A51" s="18">
        <v>4054</v>
      </c>
      <c r="B51" s="19" t="s">
        <v>63</v>
      </c>
      <c r="C51" s="161">
        <v>1</v>
      </c>
      <c r="D51" s="20">
        <v>0.7</v>
      </c>
      <c r="E51" s="105">
        <v>100425</v>
      </c>
      <c r="F51" s="105">
        <v>69953</v>
      </c>
      <c r="G51" s="108">
        <f t="shared" si="7"/>
        <v>0.69656957928802588</v>
      </c>
      <c r="H51" s="105">
        <v>73580</v>
      </c>
      <c r="I51" s="109">
        <f t="shared" si="13"/>
        <v>0.73268608414239478</v>
      </c>
      <c r="J51" s="167">
        <f t="shared" si="10"/>
        <v>3627</v>
      </c>
      <c r="K51" s="171">
        <v>74208</v>
      </c>
      <c r="L51" s="107">
        <f t="shared" si="8"/>
        <v>0.7389395070948469</v>
      </c>
      <c r="M51" s="172">
        <f t="shared" si="11"/>
        <v>628</v>
      </c>
      <c r="N51" s="171">
        <v>74957</v>
      </c>
      <c r="O51" s="107">
        <f t="shared" si="9"/>
        <v>0.74639780931043065</v>
      </c>
      <c r="P51" s="172">
        <f t="shared" si="12"/>
        <v>749</v>
      </c>
      <c r="Q51" s="163"/>
      <c r="R51" s="106"/>
    </row>
    <row r="52" spans="1:18" x14ac:dyDescent="0.25">
      <c r="A52" s="18">
        <v>4098</v>
      </c>
      <c r="B52" s="19" t="s">
        <v>40</v>
      </c>
      <c r="C52" s="162"/>
      <c r="D52" s="20">
        <v>0.7</v>
      </c>
      <c r="E52" s="105">
        <v>452487</v>
      </c>
      <c r="F52" s="105">
        <v>322915</v>
      </c>
      <c r="G52" s="108">
        <f t="shared" si="7"/>
        <v>0.71364481189514839</v>
      </c>
      <c r="H52" s="105">
        <v>340016</v>
      </c>
      <c r="I52" s="109">
        <f t="shared" si="13"/>
        <v>0.7514381628643475</v>
      </c>
      <c r="J52" s="167">
        <f t="shared" si="10"/>
        <v>17101</v>
      </c>
      <c r="K52" s="171">
        <v>341595</v>
      </c>
      <c r="L52" s="107">
        <f t="shared" si="8"/>
        <v>0.75492776588056676</v>
      </c>
      <c r="M52" s="172">
        <f t="shared" si="11"/>
        <v>1579</v>
      </c>
      <c r="N52" s="171">
        <v>343168</v>
      </c>
      <c r="O52" s="107">
        <f t="shared" si="9"/>
        <v>0.75840410884732601</v>
      </c>
      <c r="P52" s="172">
        <f t="shared" si="12"/>
        <v>1573</v>
      </c>
      <c r="Q52" s="163"/>
      <c r="R52" s="106"/>
    </row>
    <row r="53" spans="1:18" ht="30" x14ac:dyDescent="0.25">
      <c r="A53" s="18">
        <v>4099</v>
      </c>
      <c r="B53" s="19" t="s">
        <v>34</v>
      </c>
      <c r="C53" s="162"/>
      <c r="D53" s="20">
        <v>0.7</v>
      </c>
      <c r="E53" s="105">
        <v>466803</v>
      </c>
      <c r="F53" s="105">
        <v>315270</v>
      </c>
      <c r="G53" s="108">
        <f t="shared" si="7"/>
        <v>0.6753812636165577</v>
      </c>
      <c r="H53" s="105">
        <v>347079</v>
      </c>
      <c r="I53" s="109">
        <f t="shared" si="13"/>
        <v>0.74352349920630334</v>
      </c>
      <c r="J53" s="167">
        <f t="shared" si="10"/>
        <v>31809</v>
      </c>
      <c r="K53" s="171">
        <v>351403</v>
      </c>
      <c r="L53" s="107">
        <f t="shared" si="8"/>
        <v>0.7527865073703468</v>
      </c>
      <c r="M53" s="172">
        <f t="shared" si="11"/>
        <v>4324</v>
      </c>
      <c r="N53" s="171">
        <v>355748</v>
      </c>
      <c r="O53" s="107">
        <f t="shared" si="9"/>
        <v>0.76209450239180121</v>
      </c>
      <c r="P53" s="172">
        <f t="shared" si="12"/>
        <v>4345</v>
      </c>
      <c r="Q53" s="163"/>
      <c r="R53" s="106"/>
    </row>
    <row r="54" spans="1:18" x14ac:dyDescent="0.25">
      <c r="A54" s="15">
        <v>5002</v>
      </c>
      <c r="B54" s="24" t="s">
        <v>81</v>
      </c>
      <c r="C54" s="161">
        <v>1</v>
      </c>
      <c r="D54" s="20">
        <v>0.7</v>
      </c>
      <c r="E54" s="105">
        <v>438838</v>
      </c>
      <c r="F54" s="103">
        <v>287341</v>
      </c>
      <c r="G54" s="108">
        <f t="shared" si="7"/>
        <v>0.65477693362926637</v>
      </c>
      <c r="H54" s="105">
        <v>321884</v>
      </c>
      <c r="I54" s="109">
        <f t="shared" si="13"/>
        <v>0.73349163016876384</v>
      </c>
      <c r="J54" s="167">
        <f t="shared" si="10"/>
        <v>34543</v>
      </c>
      <c r="K54" s="171">
        <v>328686</v>
      </c>
      <c r="L54" s="107">
        <f t="shared" si="8"/>
        <v>0.74899165523496147</v>
      </c>
      <c r="M54" s="172">
        <f t="shared" si="11"/>
        <v>6802</v>
      </c>
      <c r="N54" s="171">
        <v>336426</v>
      </c>
      <c r="O54" s="107">
        <f t="shared" si="9"/>
        <v>0.76662914332851761</v>
      </c>
      <c r="P54" s="172">
        <f t="shared" si="12"/>
        <v>7740</v>
      </c>
      <c r="Q54" s="163"/>
      <c r="R54" s="106"/>
    </row>
    <row r="55" spans="1:18" x14ac:dyDescent="0.25">
      <c r="A55" s="15">
        <v>5017</v>
      </c>
      <c r="B55" s="24" t="s">
        <v>37</v>
      </c>
      <c r="C55" s="162"/>
      <c r="D55" s="20">
        <v>0.7</v>
      </c>
      <c r="E55" s="105">
        <v>218701</v>
      </c>
      <c r="F55" s="103">
        <v>156541</v>
      </c>
      <c r="G55" s="108">
        <f t="shared" si="7"/>
        <v>0.71577633389879336</v>
      </c>
      <c r="H55" s="105">
        <v>160906</v>
      </c>
      <c r="I55" s="109">
        <f t="shared" si="13"/>
        <v>0.73573509037452955</v>
      </c>
      <c r="J55" s="167">
        <f t="shared" si="10"/>
        <v>4365</v>
      </c>
      <c r="K55" s="171">
        <v>167638</v>
      </c>
      <c r="L55" s="107">
        <f t="shared" si="8"/>
        <v>0.76651684262989195</v>
      </c>
      <c r="M55" s="172">
        <f t="shared" si="11"/>
        <v>6732</v>
      </c>
      <c r="N55" s="171">
        <v>169361</v>
      </c>
      <c r="O55" s="107">
        <f t="shared" si="9"/>
        <v>0.7743951788057668</v>
      </c>
      <c r="P55" s="172">
        <f t="shared" si="12"/>
        <v>1723</v>
      </c>
      <c r="Q55" s="163"/>
      <c r="R55" s="106"/>
    </row>
    <row r="56" spans="1:18" x14ac:dyDescent="0.25">
      <c r="A56" s="18">
        <v>5025</v>
      </c>
      <c r="B56" s="24" t="s">
        <v>65</v>
      </c>
      <c r="C56" s="161">
        <v>1</v>
      </c>
      <c r="D56" s="20">
        <v>0.7</v>
      </c>
      <c r="E56" s="105">
        <v>232754</v>
      </c>
      <c r="F56" s="103">
        <v>161432</v>
      </c>
      <c r="G56" s="108">
        <f t="shared" si="7"/>
        <v>0.69357347242152656</v>
      </c>
      <c r="H56" s="105">
        <v>176189</v>
      </c>
      <c r="I56" s="109">
        <f t="shared" si="13"/>
        <v>0.75697517550718785</v>
      </c>
      <c r="J56" s="167">
        <f t="shared" si="10"/>
        <v>14757</v>
      </c>
      <c r="K56" s="171">
        <v>178071</v>
      </c>
      <c r="L56" s="107">
        <f t="shared" si="8"/>
        <v>0.76506096565472559</v>
      </c>
      <c r="M56" s="172">
        <f t="shared" si="11"/>
        <v>1882</v>
      </c>
      <c r="N56" s="171">
        <v>180481</v>
      </c>
      <c r="O56" s="107">
        <f t="shared" si="9"/>
        <v>0.77541524528042483</v>
      </c>
      <c r="P56" s="172">
        <f t="shared" si="12"/>
        <v>2410</v>
      </c>
      <c r="Q56" s="163"/>
      <c r="R56" s="106"/>
    </row>
    <row r="57" spans="1:18" x14ac:dyDescent="0.25">
      <c r="A57" s="18">
        <v>5113</v>
      </c>
      <c r="B57" s="19" t="s">
        <v>38</v>
      </c>
      <c r="C57" s="162"/>
      <c r="D57" s="20">
        <v>0.7</v>
      </c>
      <c r="E57" s="105">
        <v>388188</v>
      </c>
      <c r="F57" s="105">
        <v>282059</v>
      </c>
      <c r="G57" s="108">
        <f t="shared" si="7"/>
        <v>0.7266041196533638</v>
      </c>
      <c r="H57" s="105">
        <v>298336</v>
      </c>
      <c r="I57" s="109">
        <f t="shared" si="13"/>
        <v>0.76853483363730979</v>
      </c>
      <c r="J57" s="167">
        <f t="shared" si="10"/>
        <v>16277</v>
      </c>
      <c r="K57" s="171">
        <v>300388</v>
      </c>
      <c r="L57" s="107">
        <f t="shared" si="8"/>
        <v>0.77382093212567105</v>
      </c>
      <c r="M57" s="172">
        <f t="shared" si="11"/>
        <v>2052</v>
      </c>
      <c r="N57" s="171">
        <v>303443</v>
      </c>
      <c r="O57" s="107">
        <f t="shared" si="9"/>
        <v>0.78169083021628694</v>
      </c>
      <c r="P57" s="172">
        <f t="shared" si="12"/>
        <v>3055</v>
      </c>
      <c r="Q57" s="163"/>
      <c r="R57" s="106"/>
    </row>
    <row r="58" spans="1:18" x14ac:dyDescent="0.25">
      <c r="A58" s="18">
        <v>5201</v>
      </c>
      <c r="B58" s="19" t="s">
        <v>116</v>
      </c>
      <c r="C58" s="162"/>
      <c r="D58" s="20">
        <v>0.7</v>
      </c>
      <c r="E58" s="105">
        <v>134599</v>
      </c>
      <c r="F58" s="105">
        <v>100442</v>
      </c>
      <c r="G58" s="108">
        <f t="shared" si="7"/>
        <v>0.74623139845021136</v>
      </c>
      <c r="H58" s="105">
        <v>105167</v>
      </c>
      <c r="I58" s="109">
        <f t="shared" si="13"/>
        <v>0.78133567114168756</v>
      </c>
      <c r="J58" s="167">
        <f t="shared" si="10"/>
        <v>4725</v>
      </c>
      <c r="K58" s="171">
        <v>106114</v>
      </c>
      <c r="L58" s="107">
        <f t="shared" si="8"/>
        <v>0.78837138463138656</v>
      </c>
      <c r="M58" s="172">
        <f t="shared" si="11"/>
        <v>947</v>
      </c>
      <c r="N58" s="171">
        <v>106908</v>
      </c>
      <c r="O58" s="107">
        <f t="shared" si="9"/>
        <v>0.7942703883386949</v>
      </c>
      <c r="P58" s="172">
        <f t="shared" si="12"/>
        <v>794</v>
      </c>
      <c r="Q58" s="163"/>
      <c r="R58" s="106"/>
    </row>
    <row r="59" spans="1:18" x14ac:dyDescent="0.25">
      <c r="A59" s="23">
        <v>5202</v>
      </c>
      <c r="B59" s="19" t="s">
        <v>41</v>
      </c>
      <c r="C59" s="162"/>
      <c r="D59" s="20">
        <v>0.7</v>
      </c>
      <c r="E59" s="105">
        <v>231999</v>
      </c>
      <c r="F59" s="105">
        <v>174339</v>
      </c>
      <c r="G59" s="108">
        <f t="shared" si="7"/>
        <v>0.75146444596743955</v>
      </c>
      <c r="H59" s="105">
        <v>182886</v>
      </c>
      <c r="I59" s="109">
        <f t="shared" si="13"/>
        <v>0.78830512200483627</v>
      </c>
      <c r="J59" s="167">
        <f t="shared" si="10"/>
        <v>8547</v>
      </c>
      <c r="K59" s="171">
        <v>184127</v>
      </c>
      <c r="L59" s="107">
        <f t="shared" si="8"/>
        <v>0.7936542829925991</v>
      </c>
      <c r="M59" s="172">
        <f t="shared" si="11"/>
        <v>1241</v>
      </c>
      <c r="N59" s="171">
        <v>186436</v>
      </c>
      <c r="O59" s="107">
        <f t="shared" si="9"/>
        <v>0.80360691209875901</v>
      </c>
      <c r="P59" s="172">
        <f t="shared" si="12"/>
        <v>2309</v>
      </c>
      <c r="Q59" s="163"/>
      <c r="R59" s="106"/>
    </row>
    <row r="60" spans="1:18" x14ac:dyDescent="0.25">
      <c r="A60" s="18">
        <v>5206</v>
      </c>
      <c r="B60" s="19" t="s">
        <v>132</v>
      </c>
      <c r="C60" s="162"/>
      <c r="D60" s="20">
        <v>0.7</v>
      </c>
      <c r="E60" s="105">
        <v>30739</v>
      </c>
      <c r="F60" s="105">
        <v>22810</v>
      </c>
      <c r="G60" s="108">
        <f t="shared" si="7"/>
        <v>0.74205406812192976</v>
      </c>
      <c r="H60" s="105">
        <v>24424</v>
      </c>
      <c r="I60" s="109">
        <f t="shared" si="13"/>
        <v>0.79456065584436708</v>
      </c>
      <c r="J60" s="167">
        <f t="shared" si="10"/>
        <v>1614</v>
      </c>
      <c r="K60" s="171">
        <v>24871</v>
      </c>
      <c r="L60" s="107">
        <f t="shared" si="8"/>
        <v>0.80910244315039526</v>
      </c>
      <c r="M60" s="172">
        <f t="shared" si="11"/>
        <v>447</v>
      </c>
      <c r="N60" s="171">
        <v>25240</v>
      </c>
      <c r="O60" s="107">
        <f t="shared" si="9"/>
        <v>0.82110673736946549</v>
      </c>
      <c r="P60" s="172">
        <f t="shared" si="12"/>
        <v>369</v>
      </c>
      <c r="Q60" s="163"/>
      <c r="R60" s="106"/>
    </row>
    <row r="61" spans="1:18" x14ac:dyDescent="0.25">
      <c r="A61" s="23">
        <v>5207</v>
      </c>
      <c r="B61" s="19" t="s">
        <v>18</v>
      </c>
      <c r="C61" s="162"/>
      <c r="D61" s="20">
        <v>0.7</v>
      </c>
      <c r="E61" s="105">
        <v>384520</v>
      </c>
      <c r="F61" s="105">
        <v>299853</v>
      </c>
      <c r="G61" s="108">
        <f t="shared" si="7"/>
        <v>0.77981119317590764</v>
      </c>
      <c r="H61" s="105">
        <v>313059</v>
      </c>
      <c r="I61" s="109">
        <f t="shared" si="13"/>
        <v>0.81415531051700818</v>
      </c>
      <c r="J61" s="167">
        <f t="shared" si="10"/>
        <v>13206</v>
      </c>
      <c r="K61" s="171">
        <v>315695</v>
      </c>
      <c r="L61" s="107">
        <f t="shared" si="8"/>
        <v>0.82101061063143654</v>
      </c>
      <c r="M61" s="172">
        <f t="shared" si="11"/>
        <v>2636</v>
      </c>
      <c r="N61" s="171">
        <v>318020</v>
      </c>
      <c r="O61" s="107">
        <f t="shared" si="9"/>
        <v>0.82705711016332051</v>
      </c>
      <c r="P61" s="172">
        <f t="shared" si="12"/>
        <v>2325</v>
      </c>
      <c r="Q61" s="163"/>
      <c r="R61" s="106"/>
    </row>
    <row r="62" spans="1:18" x14ac:dyDescent="0.25">
      <c r="A62" s="23">
        <v>5306</v>
      </c>
      <c r="B62" s="19" t="s">
        <v>69</v>
      </c>
      <c r="C62" s="161">
        <v>1</v>
      </c>
      <c r="D62" s="20">
        <v>0.7</v>
      </c>
      <c r="E62" s="105">
        <v>98590</v>
      </c>
      <c r="F62" s="105">
        <v>77325</v>
      </c>
      <c r="G62" s="108">
        <f t="shared" si="7"/>
        <v>0.78430875342326811</v>
      </c>
      <c r="H62" s="105">
        <v>79737</v>
      </c>
      <c r="I62" s="109">
        <f t="shared" si="13"/>
        <v>0.80877370930114612</v>
      </c>
      <c r="J62" s="167">
        <f t="shared" si="10"/>
        <v>2412</v>
      </c>
      <c r="K62" s="171">
        <v>81871</v>
      </c>
      <c r="L62" s="107">
        <f t="shared" si="8"/>
        <v>0.8304189065828177</v>
      </c>
      <c r="M62" s="172">
        <f t="shared" si="11"/>
        <v>2134</v>
      </c>
      <c r="N62" s="171">
        <v>82495</v>
      </c>
      <c r="O62" s="107">
        <f t="shared" si="9"/>
        <v>0.83674814889948268</v>
      </c>
      <c r="P62" s="172">
        <f t="shared" si="12"/>
        <v>624</v>
      </c>
      <c r="Q62" s="163"/>
      <c r="R62" s="106"/>
    </row>
    <row r="63" spans="1:18" x14ac:dyDescent="0.25">
      <c r="A63" s="23">
        <v>5401</v>
      </c>
      <c r="B63" s="19" t="s">
        <v>140</v>
      </c>
      <c r="C63" s="162"/>
      <c r="D63" s="20">
        <v>0.7</v>
      </c>
      <c r="E63" s="105">
        <v>38981</v>
      </c>
      <c r="F63" s="105">
        <v>30713</v>
      </c>
      <c r="G63" s="108">
        <f t="shared" si="7"/>
        <v>0.78789666760729582</v>
      </c>
      <c r="H63" s="105">
        <v>32007</v>
      </c>
      <c r="I63" s="109">
        <f t="shared" si="13"/>
        <v>0.82109232703111767</v>
      </c>
      <c r="J63" s="167">
        <f t="shared" si="10"/>
        <v>1294</v>
      </c>
      <c r="K63" s="171">
        <v>32606</v>
      </c>
      <c r="L63" s="107">
        <f t="shared" si="8"/>
        <v>0.83645878761447889</v>
      </c>
      <c r="M63" s="172">
        <f t="shared" si="11"/>
        <v>599</v>
      </c>
      <c r="N63" s="171">
        <v>32987</v>
      </c>
      <c r="O63" s="107">
        <f t="shared" si="9"/>
        <v>0.84623278007234293</v>
      </c>
      <c r="P63" s="172">
        <f t="shared" si="12"/>
        <v>381</v>
      </c>
      <c r="Q63" s="163"/>
      <c r="R63" s="106"/>
    </row>
    <row r="64" spans="1:18" x14ac:dyDescent="0.25">
      <c r="A64" s="18">
        <v>5403</v>
      </c>
      <c r="B64" s="19" t="s">
        <v>128</v>
      </c>
      <c r="C64" s="162"/>
      <c r="D64" s="20">
        <v>0.7</v>
      </c>
      <c r="E64" s="105">
        <v>110700</v>
      </c>
      <c r="F64" s="105">
        <v>89193</v>
      </c>
      <c r="G64" s="108">
        <f t="shared" si="7"/>
        <v>0.8057181571815718</v>
      </c>
      <c r="H64" s="105">
        <v>96247</v>
      </c>
      <c r="I64" s="109">
        <f t="shared" si="13"/>
        <v>0.8694399277326107</v>
      </c>
      <c r="J64" s="167">
        <f t="shared" si="10"/>
        <v>7054</v>
      </c>
      <c r="K64" s="171">
        <v>97200</v>
      </c>
      <c r="L64" s="107">
        <f t="shared" si="8"/>
        <v>0.87804878048780488</v>
      </c>
      <c r="M64" s="172">
        <f t="shared" si="11"/>
        <v>953</v>
      </c>
      <c r="N64" s="171">
        <v>97492</v>
      </c>
      <c r="O64" s="107">
        <f t="shared" si="9"/>
        <v>0.88068654019873527</v>
      </c>
      <c r="P64" s="172">
        <f t="shared" si="12"/>
        <v>292</v>
      </c>
      <c r="Q64" s="163"/>
      <c r="R64" s="106"/>
    </row>
    <row r="65" spans="1:18" ht="30" x14ac:dyDescent="0.25">
      <c r="A65" s="18">
        <v>5501</v>
      </c>
      <c r="B65" s="24" t="s">
        <v>15</v>
      </c>
      <c r="C65" s="162"/>
      <c r="D65" s="20">
        <v>0.7</v>
      </c>
      <c r="E65" s="105">
        <v>95615</v>
      </c>
      <c r="F65" s="103">
        <v>77662</v>
      </c>
      <c r="G65" s="108">
        <f t="shared" si="7"/>
        <v>0.81223657375934744</v>
      </c>
      <c r="H65" s="105">
        <v>80984</v>
      </c>
      <c r="I65" s="109">
        <f t="shared" si="13"/>
        <v>0.84698007634785333</v>
      </c>
      <c r="J65" s="167">
        <f t="shared" si="10"/>
        <v>3322</v>
      </c>
      <c r="K65" s="171">
        <v>83093</v>
      </c>
      <c r="L65" s="107">
        <f t="shared" si="8"/>
        <v>0.86903728494483079</v>
      </c>
      <c r="M65" s="172">
        <f t="shared" si="11"/>
        <v>2109</v>
      </c>
      <c r="N65" s="171">
        <v>84886</v>
      </c>
      <c r="O65" s="107">
        <f t="shared" si="9"/>
        <v>0.88778957276577941</v>
      </c>
      <c r="P65" s="172">
        <f t="shared" si="12"/>
        <v>1793</v>
      </c>
      <c r="Q65" s="163"/>
      <c r="R65" s="106"/>
    </row>
    <row r="66" spans="1:18" x14ac:dyDescent="0.25">
      <c r="A66" s="23">
        <v>5602</v>
      </c>
      <c r="B66" s="24" t="s">
        <v>85</v>
      </c>
      <c r="C66" s="161">
        <v>1</v>
      </c>
      <c r="D66" s="20">
        <v>0.7</v>
      </c>
      <c r="E66" s="105">
        <v>211334</v>
      </c>
      <c r="F66" s="103">
        <v>166462</v>
      </c>
      <c r="G66" s="108">
        <f t="shared" si="7"/>
        <v>0.78767259409276313</v>
      </c>
      <c r="H66" s="105">
        <v>182967</v>
      </c>
      <c r="I66" s="109">
        <f t="shared" si="13"/>
        <v>0.86577171680846432</v>
      </c>
      <c r="J66" s="167">
        <f t="shared" si="10"/>
        <v>16505</v>
      </c>
      <c r="K66" s="171">
        <v>185944</v>
      </c>
      <c r="L66" s="107">
        <f t="shared" si="8"/>
        <v>0.87985842315954843</v>
      </c>
      <c r="M66" s="172">
        <f t="shared" si="11"/>
        <v>2977</v>
      </c>
      <c r="N66" s="171">
        <v>189351</v>
      </c>
      <c r="O66" s="107">
        <f t="shared" si="9"/>
        <v>0.89597982340749716</v>
      </c>
      <c r="P66" s="172">
        <f t="shared" si="12"/>
        <v>3407</v>
      </c>
      <c r="Q66" s="163"/>
      <c r="R66" s="106"/>
    </row>
    <row r="67" spans="1:18" x14ac:dyDescent="0.25">
      <c r="A67" s="18">
        <v>5702</v>
      </c>
      <c r="B67" s="19" t="s">
        <v>53</v>
      </c>
      <c r="C67" s="161">
        <v>1</v>
      </c>
      <c r="D67" s="20">
        <v>0.7</v>
      </c>
      <c r="E67" s="105">
        <v>126036</v>
      </c>
      <c r="F67" s="105">
        <v>104438</v>
      </c>
      <c r="G67" s="108">
        <f t="shared" si="7"/>
        <v>0.82863626265511436</v>
      </c>
      <c r="H67" s="105">
        <v>110700</v>
      </c>
      <c r="I67" s="109">
        <f t="shared" si="13"/>
        <v>0.8783204798628963</v>
      </c>
      <c r="J67" s="167">
        <f t="shared" si="10"/>
        <v>6262</v>
      </c>
      <c r="K67" s="171">
        <v>112085</v>
      </c>
      <c r="L67" s="107">
        <f t="shared" si="8"/>
        <v>0.8893094036624456</v>
      </c>
      <c r="M67" s="172">
        <f t="shared" si="11"/>
        <v>1385</v>
      </c>
      <c r="N67" s="171">
        <v>113543</v>
      </c>
      <c r="O67" s="107">
        <f t="shared" si="9"/>
        <v>0.90087752705576185</v>
      </c>
      <c r="P67" s="172">
        <f t="shared" si="12"/>
        <v>1458</v>
      </c>
      <c r="Q67" s="163"/>
      <c r="R67" s="106"/>
    </row>
    <row r="68" spans="1:18" ht="30" x14ac:dyDescent="0.25">
      <c r="A68" s="18">
        <v>5705</v>
      </c>
      <c r="B68" s="40" t="s">
        <v>80</v>
      </c>
      <c r="C68" s="161">
        <v>1</v>
      </c>
      <c r="D68" s="20">
        <v>0.7</v>
      </c>
      <c r="E68" s="105">
        <v>3242</v>
      </c>
      <c r="F68" s="103">
        <v>2496</v>
      </c>
      <c r="G68" s="108">
        <f t="shared" si="7"/>
        <v>0.76989512646514502</v>
      </c>
      <c r="H68" s="105">
        <v>2756</v>
      </c>
      <c r="I68" s="109">
        <f t="shared" si="13"/>
        <v>0.85009253547193087</v>
      </c>
      <c r="J68" s="167">
        <f t="shared" si="10"/>
        <v>260</v>
      </c>
      <c r="K68" s="171">
        <v>2853</v>
      </c>
      <c r="L68" s="107">
        <f t="shared" si="8"/>
        <v>0.88001233806292412</v>
      </c>
      <c r="M68" s="172">
        <f t="shared" si="11"/>
        <v>97</v>
      </c>
      <c r="N68" s="171">
        <v>2923</v>
      </c>
      <c r="O68" s="107">
        <f t="shared" si="9"/>
        <v>0.90160394818013567</v>
      </c>
      <c r="P68" s="172">
        <f t="shared" si="12"/>
        <v>70</v>
      </c>
      <c r="Q68" s="163"/>
      <c r="R68" s="106"/>
    </row>
    <row r="69" spans="1:18" x14ac:dyDescent="0.25">
      <c r="A69" s="18">
        <v>5708</v>
      </c>
      <c r="B69" s="24" t="s">
        <v>45</v>
      </c>
      <c r="C69" s="161">
        <v>1</v>
      </c>
      <c r="D69" s="20">
        <v>0.7</v>
      </c>
      <c r="E69" s="105">
        <v>565261</v>
      </c>
      <c r="F69" s="103">
        <v>462813</v>
      </c>
      <c r="G69" s="108">
        <f t="shared" ref="G69:G72" si="14">F69/E69</f>
        <v>0.81875982953007553</v>
      </c>
      <c r="H69" s="105">
        <v>504516</v>
      </c>
      <c r="I69" s="107">
        <f t="shared" si="13"/>
        <v>0.89253636815559534</v>
      </c>
      <c r="J69" s="167">
        <f t="shared" si="10"/>
        <v>41703</v>
      </c>
      <c r="K69" s="171">
        <v>512830</v>
      </c>
      <c r="L69" s="107">
        <f t="shared" ref="L69:L72" si="15">K69/E69</f>
        <v>0.90724461797293643</v>
      </c>
      <c r="M69" s="172">
        <f t="shared" si="11"/>
        <v>8314</v>
      </c>
      <c r="N69" s="171">
        <v>522487</v>
      </c>
      <c r="O69" s="107">
        <f t="shared" ref="O69:O72" si="16">N69/E69</f>
        <v>0.92432876140402398</v>
      </c>
      <c r="P69" s="172">
        <f t="shared" si="12"/>
        <v>9657</v>
      </c>
      <c r="Q69" s="163"/>
      <c r="R69" s="106"/>
    </row>
    <row r="70" spans="1:18" x14ac:dyDescent="0.25">
      <c r="A70" s="18">
        <v>5715</v>
      </c>
      <c r="B70" s="19" t="s">
        <v>73</v>
      </c>
      <c r="C70" s="161">
        <v>1</v>
      </c>
      <c r="D70" s="20">
        <v>0.7</v>
      </c>
      <c r="E70" s="105">
        <v>75012</v>
      </c>
      <c r="F70" s="105">
        <v>64017</v>
      </c>
      <c r="G70" s="108">
        <f t="shared" si="14"/>
        <v>0.85342345224764038</v>
      </c>
      <c r="H70" s="105">
        <v>70040</v>
      </c>
      <c r="I70" s="107">
        <f t="shared" si="13"/>
        <v>0.93371727190316212</v>
      </c>
      <c r="J70" s="167">
        <f t="shared" ref="J70:J87" si="17">H70-F70</f>
        <v>6023</v>
      </c>
      <c r="K70" s="171">
        <v>71117</v>
      </c>
      <c r="L70" s="107">
        <f t="shared" si="15"/>
        <v>0.94807497467071933</v>
      </c>
      <c r="M70" s="172">
        <f t="shared" ref="M70:M87" si="18">K70-H70</f>
        <v>1077</v>
      </c>
      <c r="N70" s="171">
        <v>72345</v>
      </c>
      <c r="O70" s="107">
        <f t="shared" si="16"/>
        <v>0.96444568868980962</v>
      </c>
      <c r="P70" s="172">
        <f t="shared" ref="P70:P87" si="19">N70-K70</f>
        <v>1228</v>
      </c>
      <c r="Q70" s="163"/>
      <c r="R70" s="106"/>
    </row>
    <row r="71" spans="1:18" x14ac:dyDescent="0.25">
      <c r="A71" s="18">
        <v>5716</v>
      </c>
      <c r="B71" s="19" t="s">
        <v>72</v>
      </c>
      <c r="C71" s="161">
        <v>1</v>
      </c>
      <c r="D71" s="20">
        <v>0.7</v>
      </c>
      <c r="E71" s="105">
        <v>87997</v>
      </c>
      <c r="F71" s="105">
        <v>78634</v>
      </c>
      <c r="G71" s="108">
        <f t="shared" si="14"/>
        <v>0.8935986454083662</v>
      </c>
      <c r="H71" s="105">
        <v>83114</v>
      </c>
      <c r="I71" s="107">
        <f t="shared" si="13"/>
        <v>0.94450947191381529</v>
      </c>
      <c r="J71" s="167">
        <f t="shared" si="17"/>
        <v>4480</v>
      </c>
      <c r="K71" s="171">
        <v>84066</v>
      </c>
      <c r="L71" s="107">
        <f t="shared" si="15"/>
        <v>0.95532802254622318</v>
      </c>
      <c r="M71" s="172">
        <f t="shared" si="18"/>
        <v>952</v>
      </c>
      <c r="N71" s="171">
        <v>84887</v>
      </c>
      <c r="O71" s="107">
        <f t="shared" si="16"/>
        <v>0.9646578860642977</v>
      </c>
      <c r="P71" s="172">
        <f t="shared" si="19"/>
        <v>821</v>
      </c>
      <c r="Q71" s="163"/>
      <c r="R71" s="106"/>
    </row>
    <row r="72" spans="1:18" ht="30" x14ac:dyDescent="0.25">
      <c r="A72" s="18">
        <v>5721</v>
      </c>
      <c r="B72" s="19" t="s">
        <v>101</v>
      </c>
      <c r="C72" s="162"/>
      <c r="D72" s="20">
        <v>0.7</v>
      </c>
      <c r="E72" s="105">
        <v>44118</v>
      </c>
      <c r="F72" s="105">
        <v>43516</v>
      </c>
      <c r="G72" s="104">
        <f t="shared" si="14"/>
        <v>0.98635477582845998</v>
      </c>
      <c r="H72" s="105">
        <v>43658</v>
      </c>
      <c r="I72" s="107">
        <f t="shared" si="13"/>
        <v>0.98957341674599941</v>
      </c>
      <c r="J72" s="167">
        <f t="shared" si="17"/>
        <v>142</v>
      </c>
      <c r="K72" s="171">
        <v>43664</v>
      </c>
      <c r="L72" s="107">
        <f t="shared" si="15"/>
        <v>0.98970941565800807</v>
      </c>
      <c r="M72" s="172">
        <f t="shared" si="18"/>
        <v>6</v>
      </c>
      <c r="N72" s="171">
        <v>43771</v>
      </c>
      <c r="O72" s="107">
        <f t="shared" si="16"/>
        <v>0.99213472958882998</v>
      </c>
      <c r="P72" s="172">
        <f t="shared" si="19"/>
        <v>107</v>
      </c>
      <c r="Q72" s="163"/>
      <c r="R72" s="106"/>
    </row>
    <row r="73" spans="1:18" x14ac:dyDescent="0.25">
      <c r="A73" s="23">
        <v>5902</v>
      </c>
      <c r="B73" s="24" t="s">
        <v>23</v>
      </c>
      <c r="C73" s="162"/>
      <c r="D73" s="20">
        <v>0.7</v>
      </c>
      <c r="E73" s="149">
        <v>0</v>
      </c>
      <c r="F73" s="113">
        <v>28072</v>
      </c>
      <c r="G73" s="104">
        <v>1</v>
      </c>
      <c r="H73" s="105">
        <v>29501</v>
      </c>
      <c r="I73" s="11">
        <v>1</v>
      </c>
      <c r="J73" s="167">
        <f t="shared" si="17"/>
        <v>1429</v>
      </c>
      <c r="K73" s="171">
        <v>29760</v>
      </c>
      <c r="L73" s="107">
        <v>1</v>
      </c>
      <c r="M73" s="172">
        <f t="shared" si="18"/>
        <v>259</v>
      </c>
      <c r="N73" s="171">
        <v>30007</v>
      </c>
      <c r="O73" s="107">
        <v>1</v>
      </c>
      <c r="P73" s="172">
        <f t="shared" si="19"/>
        <v>247</v>
      </c>
      <c r="Q73" s="163"/>
      <c r="R73" s="106"/>
    </row>
    <row r="74" spans="1:18" x14ac:dyDescent="0.25">
      <c r="A74" s="18">
        <v>5903</v>
      </c>
      <c r="B74" s="24" t="s">
        <v>25</v>
      </c>
      <c r="C74" s="162"/>
      <c r="D74" s="20">
        <v>0.7</v>
      </c>
      <c r="E74" s="149">
        <v>0</v>
      </c>
      <c r="F74" s="113">
        <v>23817</v>
      </c>
      <c r="G74" s="104">
        <v>1</v>
      </c>
      <c r="H74" s="105">
        <v>25475</v>
      </c>
      <c r="I74" s="11">
        <v>1</v>
      </c>
      <c r="J74" s="167">
        <f t="shared" si="17"/>
        <v>1658</v>
      </c>
      <c r="K74" s="171">
        <v>25897</v>
      </c>
      <c r="L74" s="107">
        <v>1</v>
      </c>
      <c r="M74" s="172">
        <f t="shared" si="18"/>
        <v>422</v>
      </c>
      <c r="N74" s="171">
        <v>26882</v>
      </c>
      <c r="O74" s="107">
        <v>1</v>
      </c>
      <c r="P74" s="172">
        <f t="shared" si="19"/>
        <v>985</v>
      </c>
      <c r="Q74" s="163"/>
      <c r="R74" s="106"/>
    </row>
    <row r="75" spans="1:18" ht="30" x14ac:dyDescent="0.25">
      <c r="A75" s="18">
        <v>5905</v>
      </c>
      <c r="B75" s="40" t="s">
        <v>26</v>
      </c>
      <c r="C75" s="162"/>
      <c r="D75" s="20">
        <v>0.7</v>
      </c>
      <c r="E75" s="105">
        <v>0</v>
      </c>
      <c r="F75" s="113">
        <v>182392</v>
      </c>
      <c r="G75" s="104">
        <v>1</v>
      </c>
      <c r="H75" s="105">
        <v>189899</v>
      </c>
      <c r="I75" s="107">
        <v>1</v>
      </c>
      <c r="J75" s="167">
        <f t="shared" si="17"/>
        <v>7507</v>
      </c>
      <c r="K75" s="171">
        <v>190979</v>
      </c>
      <c r="L75" s="107">
        <v>1</v>
      </c>
      <c r="M75" s="172">
        <f t="shared" si="18"/>
        <v>1080</v>
      </c>
      <c r="N75" s="171">
        <v>192373</v>
      </c>
      <c r="O75" s="107">
        <v>1</v>
      </c>
      <c r="P75" s="172">
        <f t="shared" si="19"/>
        <v>1394</v>
      </c>
      <c r="Q75" s="163"/>
      <c r="R75" s="106"/>
    </row>
    <row r="76" spans="1:18" x14ac:dyDescent="0.25">
      <c r="A76" s="15">
        <v>6002</v>
      </c>
      <c r="B76" s="24" t="s">
        <v>56</v>
      </c>
      <c r="C76" s="161">
        <v>1</v>
      </c>
      <c r="D76" s="20">
        <v>0.7</v>
      </c>
      <c r="E76" s="105">
        <v>248795</v>
      </c>
      <c r="F76" s="103">
        <v>223197</v>
      </c>
      <c r="G76" s="104">
        <f>F76/E76</f>
        <v>0.89711208022669264</v>
      </c>
      <c r="H76" s="105">
        <v>242363</v>
      </c>
      <c r="I76" s="107">
        <f>H76/E76</f>
        <v>0.97414739042183318</v>
      </c>
      <c r="J76" s="167">
        <f t="shared" si="17"/>
        <v>19166</v>
      </c>
      <c r="K76" s="171">
        <v>247445</v>
      </c>
      <c r="L76" s="107">
        <f>K76/E76</f>
        <v>0.99457384593741838</v>
      </c>
      <c r="M76" s="172">
        <f t="shared" si="18"/>
        <v>5082</v>
      </c>
      <c r="N76" s="171">
        <v>252783</v>
      </c>
      <c r="O76" s="107">
        <f t="shared" ref="O76:O87" si="20">N76/E76</f>
        <v>1.0160292610382042</v>
      </c>
      <c r="P76" s="172">
        <f t="shared" si="19"/>
        <v>5338</v>
      </c>
      <c r="Q76" s="163"/>
      <c r="R76" s="106"/>
    </row>
    <row r="77" spans="1:18" x14ac:dyDescent="0.25">
      <c r="A77" s="18">
        <v>6004</v>
      </c>
      <c r="B77" s="26" t="s">
        <v>27</v>
      </c>
      <c r="C77" s="162"/>
      <c r="D77" s="20">
        <v>0.7</v>
      </c>
      <c r="E77" s="105">
        <v>552976</v>
      </c>
      <c r="F77" s="105">
        <v>521488</v>
      </c>
      <c r="G77" s="104">
        <f>F77/E77</f>
        <v>0.94305720320592579</v>
      </c>
      <c r="H77" s="105">
        <v>552492</v>
      </c>
      <c r="I77" s="107">
        <f>H77/E77</f>
        <v>0.99912473597407481</v>
      </c>
      <c r="J77" s="167">
        <f t="shared" si="17"/>
        <v>31004</v>
      </c>
      <c r="K77" s="171">
        <v>559339</v>
      </c>
      <c r="L77" s="11">
        <f>MIN(K77/H77,1)</f>
        <v>1</v>
      </c>
      <c r="M77" s="172">
        <f t="shared" si="18"/>
        <v>6847</v>
      </c>
      <c r="N77" s="171">
        <v>564235</v>
      </c>
      <c r="O77" s="107">
        <f t="shared" si="20"/>
        <v>1.020360738983247</v>
      </c>
      <c r="P77" s="172">
        <f t="shared" si="19"/>
        <v>4896</v>
      </c>
      <c r="Q77" s="163"/>
      <c r="R77" s="106"/>
    </row>
    <row r="78" spans="1:18" x14ac:dyDescent="0.25">
      <c r="A78" s="15">
        <v>6007</v>
      </c>
      <c r="B78" s="19" t="s">
        <v>137</v>
      </c>
      <c r="C78" s="162"/>
      <c r="D78" s="20">
        <v>0.7</v>
      </c>
      <c r="E78" s="105">
        <v>70185</v>
      </c>
      <c r="F78" s="105">
        <v>68869</v>
      </c>
      <c r="G78" s="104">
        <f>F78/E78</f>
        <v>0.98124955474816555</v>
      </c>
      <c r="H78" s="105">
        <v>70985</v>
      </c>
      <c r="I78" s="107">
        <v>1</v>
      </c>
      <c r="J78" s="167">
        <f t="shared" si="17"/>
        <v>2116</v>
      </c>
      <c r="K78" s="171">
        <v>71466</v>
      </c>
      <c r="L78" s="107">
        <v>1</v>
      </c>
      <c r="M78" s="172">
        <f t="shared" si="18"/>
        <v>481</v>
      </c>
      <c r="N78" s="171">
        <v>72526</v>
      </c>
      <c r="O78" s="107">
        <f t="shared" si="20"/>
        <v>1.0333547054213863</v>
      </c>
      <c r="P78" s="172">
        <f t="shared" si="19"/>
        <v>1060</v>
      </c>
      <c r="Q78" s="163"/>
      <c r="R78" s="106"/>
    </row>
    <row r="79" spans="1:18" x14ac:dyDescent="0.25">
      <c r="A79" s="23">
        <v>6009</v>
      </c>
      <c r="B79" s="19" t="s">
        <v>29</v>
      </c>
      <c r="C79" s="162"/>
      <c r="D79" s="20">
        <v>0.7</v>
      </c>
      <c r="E79" s="105">
        <v>111540</v>
      </c>
      <c r="F79" s="105">
        <v>104688</v>
      </c>
      <c r="G79" s="104">
        <f>F79/E79</f>
        <v>0.9385691231845078</v>
      </c>
      <c r="H79" s="105">
        <v>114683</v>
      </c>
      <c r="I79" s="107">
        <v>1</v>
      </c>
      <c r="J79" s="167">
        <f t="shared" si="17"/>
        <v>9995</v>
      </c>
      <c r="K79" s="171">
        <v>115602</v>
      </c>
      <c r="L79" s="107">
        <v>1</v>
      </c>
      <c r="M79" s="172">
        <f t="shared" si="18"/>
        <v>919</v>
      </c>
      <c r="N79" s="171">
        <v>116592</v>
      </c>
      <c r="O79" s="107">
        <f t="shared" si="20"/>
        <v>1.0452931683700915</v>
      </c>
      <c r="P79" s="172">
        <f t="shared" si="19"/>
        <v>990</v>
      </c>
      <c r="Q79" s="163"/>
      <c r="R79" s="106"/>
    </row>
    <row r="80" spans="1:18" x14ac:dyDescent="0.25">
      <c r="A80" s="18">
        <v>6010</v>
      </c>
      <c r="B80" s="19" t="s">
        <v>57</v>
      </c>
      <c r="C80" s="161">
        <v>1</v>
      </c>
      <c r="D80" s="20">
        <v>0.7</v>
      </c>
      <c r="E80" s="105">
        <v>92063</v>
      </c>
      <c r="F80" s="105">
        <v>92896</v>
      </c>
      <c r="G80" s="104">
        <v>1</v>
      </c>
      <c r="H80" s="105">
        <v>101535</v>
      </c>
      <c r="I80" s="11">
        <f t="shared" ref="I80:I87" si="21">MIN(H80/E80,1)</f>
        <v>1</v>
      </c>
      <c r="J80" s="167">
        <f t="shared" si="17"/>
        <v>8639</v>
      </c>
      <c r="K80" s="171">
        <v>102112</v>
      </c>
      <c r="L80" s="11">
        <f t="shared" ref="L80:L87" si="22">MIN(K80/H80,1)</f>
        <v>1</v>
      </c>
      <c r="M80" s="172">
        <f t="shared" si="18"/>
        <v>577</v>
      </c>
      <c r="N80" s="171">
        <v>103197</v>
      </c>
      <c r="O80" s="107">
        <f t="shared" si="20"/>
        <v>1.120938922259757</v>
      </c>
      <c r="P80" s="172">
        <f t="shared" si="19"/>
        <v>1085</v>
      </c>
      <c r="Q80" s="163"/>
      <c r="R80" s="106"/>
    </row>
    <row r="81" spans="1:18" x14ac:dyDescent="0.25">
      <c r="A81" s="23">
        <v>6011</v>
      </c>
      <c r="B81" s="24" t="s">
        <v>52</v>
      </c>
      <c r="C81" s="161">
        <v>1</v>
      </c>
      <c r="D81" s="20">
        <v>0.7</v>
      </c>
      <c r="E81" s="105">
        <v>257670</v>
      </c>
      <c r="F81" s="103">
        <v>268647</v>
      </c>
      <c r="G81" s="104">
        <v>1</v>
      </c>
      <c r="H81" s="105">
        <v>286674</v>
      </c>
      <c r="I81" s="11">
        <f t="shared" si="21"/>
        <v>1</v>
      </c>
      <c r="J81" s="167">
        <f t="shared" si="17"/>
        <v>18027</v>
      </c>
      <c r="K81" s="171">
        <v>288994</v>
      </c>
      <c r="L81" s="11">
        <f t="shared" si="22"/>
        <v>1</v>
      </c>
      <c r="M81" s="172">
        <f t="shared" si="18"/>
        <v>2320</v>
      </c>
      <c r="N81" s="171">
        <v>292501</v>
      </c>
      <c r="O81" s="107">
        <f t="shared" si="20"/>
        <v>1.1351767764970699</v>
      </c>
      <c r="P81" s="172">
        <f t="shared" si="19"/>
        <v>3507</v>
      </c>
      <c r="Q81" s="163"/>
      <c r="R81" s="106"/>
    </row>
    <row r="82" spans="1:18" x14ac:dyDescent="0.25">
      <c r="A82" s="23">
        <v>6013</v>
      </c>
      <c r="B82" s="19" t="s">
        <v>42</v>
      </c>
      <c r="C82" s="162"/>
      <c r="D82" s="20">
        <v>0.7</v>
      </c>
      <c r="E82" s="105">
        <v>79613</v>
      </c>
      <c r="F82" s="105">
        <v>85985</v>
      </c>
      <c r="G82" s="104">
        <v>1</v>
      </c>
      <c r="H82" s="105">
        <v>89262</v>
      </c>
      <c r="I82" s="11">
        <f t="shared" si="21"/>
        <v>1</v>
      </c>
      <c r="J82" s="167">
        <f t="shared" si="17"/>
        <v>3277</v>
      </c>
      <c r="K82" s="171">
        <v>90623</v>
      </c>
      <c r="L82" s="11">
        <f t="shared" si="22"/>
        <v>1</v>
      </c>
      <c r="M82" s="172">
        <f t="shared" si="18"/>
        <v>1361</v>
      </c>
      <c r="N82" s="171">
        <v>91312</v>
      </c>
      <c r="O82" s="107">
        <f t="shared" si="20"/>
        <v>1.1469483627045833</v>
      </c>
      <c r="P82" s="172">
        <f t="shared" si="19"/>
        <v>689</v>
      </c>
      <c r="Q82" s="163"/>
      <c r="R82" s="106"/>
    </row>
    <row r="83" spans="1:18" ht="30" x14ac:dyDescent="0.25">
      <c r="A83" s="15">
        <v>6015</v>
      </c>
      <c r="B83" s="19" t="s">
        <v>149</v>
      </c>
      <c r="C83" s="162"/>
      <c r="D83" s="20">
        <v>0.7</v>
      </c>
      <c r="E83" s="105">
        <v>28148</v>
      </c>
      <c r="F83" s="105">
        <v>31982</v>
      </c>
      <c r="G83" s="104">
        <v>1</v>
      </c>
      <c r="H83" s="105">
        <v>35632</v>
      </c>
      <c r="I83" s="11">
        <f t="shared" si="21"/>
        <v>1</v>
      </c>
      <c r="J83" s="167">
        <f t="shared" si="17"/>
        <v>3650</v>
      </c>
      <c r="K83" s="171">
        <v>36044</v>
      </c>
      <c r="L83" s="11">
        <f t="shared" si="22"/>
        <v>1</v>
      </c>
      <c r="M83" s="172">
        <f t="shared" si="18"/>
        <v>412</v>
      </c>
      <c r="N83" s="171">
        <v>36668</v>
      </c>
      <c r="O83" s="107">
        <f t="shared" si="20"/>
        <v>1.3026858036094926</v>
      </c>
      <c r="P83" s="172">
        <f t="shared" si="19"/>
        <v>624</v>
      </c>
      <c r="Q83" s="163"/>
      <c r="R83" s="106"/>
    </row>
    <row r="84" spans="1:18" x14ac:dyDescent="0.25">
      <c r="A84" s="15">
        <v>6016</v>
      </c>
      <c r="B84" s="19" t="s">
        <v>49</v>
      </c>
      <c r="C84" s="162"/>
      <c r="D84" s="20">
        <v>0.7</v>
      </c>
      <c r="E84" s="105">
        <v>38956</v>
      </c>
      <c r="F84" s="105">
        <v>50697</v>
      </c>
      <c r="G84" s="104">
        <v>1</v>
      </c>
      <c r="H84" s="105">
        <v>51655</v>
      </c>
      <c r="I84" s="11">
        <f t="shared" si="21"/>
        <v>1</v>
      </c>
      <c r="J84" s="167">
        <f t="shared" si="17"/>
        <v>958</v>
      </c>
      <c r="K84" s="171">
        <v>51729</v>
      </c>
      <c r="L84" s="11">
        <f t="shared" si="22"/>
        <v>1</v>
      </c>
      <c r="M84" s="172">
        <f t="shared" si="18"/>
        <v>74</v>
      </c>
      <c r="N84" s="171">
        <v>51918</v>
      </c>
      <c r="O84" s="107">
        <f t="shared" si="20"/>
        <v>1.3327343669781291</v>
      </c>
      <c r="P84" s="172">
        <f t="shared" si="19"/>
        <v>189</v>
      </c>
      <c r="Q84" s="163"/>
      <c r="R84" s="106"/>
    </row>
    <row r="85" spans="1:18" x14ac:dyDescent="0.25">
      <c r="A85" s="18">
        <v>6019</v>
      </c>
      <c r="B85" s="24" t="s">
        <v>55</v>
      </c>
      <c r="C85" s="161">
        <v>1</v>
      </c>
      <c r="D85" s="20">
        <v>0.7</v>
      </c>
      <c r="E85" s="105">
        <v>210841</v>
      </c>
      <c r="F85" s="103">
        <v>344837</v>
      </c>
      <c r="G85" s="104">
        <v>1</v>
      </c>
      <c r="H85" s="105">
        <v>364617</v>
      </c>
      <c r="I85" s="11">
        <f t="shared" si="21"/>
        <v>1</v>
      </c>
      <c r="J85" s="167">
        <f t="shared" si="17"/>
        <v>19780</v>
      </c>
      <c r="K85" s="171">
        <v>365192</v>
      </c>
      <c r="L85" s="11">
        <f t="shared" si="22"/>
        <v>1</v>
      </c>
      <c r="M85" s="172">
        <f t="shared" si="18"/>
        <v>575</v>
      </c>
      <c r="N85" s="171">
        <v>366136</v>
      </c>
      <c r="O85" s="107">
        <f t="shared" si="20"/>
        <v>1.7365502914518522</v>
      </c>
      <c r="P85" s="172">
        <f t="shared" si="19"/>
        <v>944</v>
      </c>
      <c r="Q85" s="163"/>
      <c r="R85" s="106"/>
    </row>
    <row r="86" spans="1:18" x14ac:dyDescent="0.25">
      <c r="A86" s="15">
        <v>6021</v>
      </c>
      <c r="B86" s="24" t="s">
        <v>30</v>
      </c>
      <c r="C86" s="162"/>
      <c r="D86" s="20">
        <v>0.7</v>
      </c>
      <c r="E86" s="150">
        <v>1551</v>
      </c>
      <c r="F86" s="103">
        <v>4622</v>
      </c>
      <c r="G86" s="104">
        <v>1</v>
      </c>
      <c r="H86" s="105">
        <v>4888</v>
      </c>
      <c r="I86" s="11">
        <f t="shared" si="21"/>
        <v>1</v>
      </c>
      <c r="J86" s="167">
        <f t="shared" si="17"/>
        <v>266</v>
      </c>
      <c r="K86" s="171">
        <v>4888</v>
      </c>
      <c r="L86" s="11">
        <f t="shared" si="22"/>
        <v>1</v>
      </c>
      <c r="M86" s="172">
        <f t="shared" si="18"/>
        <v>0</v>
      </c>
      <c r="N86" s="171">
        <v>4888</v>
      </c>
      <c r="O86" s="107">
        <f t="shared" si="20"/>
        <v>3.1515151515151514</v>
      </c>
      <c r="P86" s="172">
        <f t="shared" si="19"/>
        <v>0</v>
      </c>
      <c r="Q86" s="163"/>
      <c r="R86" s="106"/>
    </row>
    <row r="87" spans="1:18" ht="15.75" thickBot="1" x14ac:dyDescent="0.3">
      <c r="A87" s="15">
        <v>6030</v>
      </c>
      <c r="B87" s="16" t="s">
        <v>16</v>
      </c>
      <c r="C87" s="162"/>
      <c r="D87" s="20">
        <v>0.7</v>
      </c>
      <c r="E87" s="105">
        <v>3901</v>
      </c>
      <c r="F87" s="111">
        <v>12382</v>
      </c>
      <c r="G87" s="114">
        <v>1</v>
      </c>
      <c r="H87" s="105">
        <v>13736</v>
      </c>
      <c r="I87" s="11">
        <f t="shared" si="21"/>
        <v>1</v>
      </c>
      <c r="J87" s="167">
        <f t="shared" si="17"/>
        <v>1354</v>
      </c>
      <c r="K87" s="173">
        <v>13963</v>
      </c>
      <c r="L87" s="174">
        <f t="shared" si="22"/>
        <v>1</v>
      </c>
      <c r="M87" s="175">
        <f t="shared" si="18"/>
        <v>227</v>
      </c>
      <c r="N87" s="173">
        <v>14219</v>
      </c>
      <c r="O87" s="177">
        <f t="shared" si="20"/>
        <v>3.6449628300435784</v>
      </c>
      <c r="P87" s="175">
        <f t="shared" si="19"/>
        <v>256</v>
      </c>
      <c r="Q87" s="163"/>
      <c r="R87" s="106"/>
    </row>
    <row r="88" spans="1:18" x14ac:dyDescent="0.25">
      <c r="R88" s="106"/>
    </row>
    <row r="89" spans="1:18" x14ac:dyDescent="0.25">
      <c r="R89" s="106"/>
    </row>
  </sheetData>
  <sortState ref="B6:P87">
    <sortCondition ref="O6:O87"/>
  </sortState>
  <mergeCells count="17">
    <mergeCell ref="A2:A4"/>
    <mergeCell ref="B2:B4"/>
    <mergeCell ref="D2:D4"/>
    <mergeCell ref="E2:E4"/>
    <mergeCell ref="F2:G2"/>
    <mergeCell ref="C2:C4"/>
    <mergeCell ref="Q2:Q4"/>
    <mergeCell ref="F3:G3"/>
    <mergeCell ref="H3:I3"/>
    <mergeCell ref="K3:L3"/>
    <mergeCell ref="H2:I2"/>
    <mergeCell ref="N3:O3"/>
    <mergeCell ref="N2:O2"/>
    <mergeCell ref="P2:P4"/>
    <mergeCell ref="J2:J4"/>
    <mergeCell ref="K2:L2"/>
    <mergeCell ref="M2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81"/>
  <sheetViews>
    <sheetView workbookViewId="0">
      <selection activeCell="P13" sqref="P13"/>
    </sheetView>
  </sheetViews>
  <sheetFormatPr defaultRowHeight="15" x14ac:dyDescent="0.25"/>
  <cols>
    <col min="1" max="1" width="6.42578125" customWidth="1"/>
    <col min="2" max="2" width="71" customWidth="1"/>
    <col min="3" max="3" width="10.5703125" customWidth="1"/>
    <col min="4" max="4" width="21.7109375" customWidth="1"/>
    <col min="5" max="6" width="21.7109375" hidden="1" customWidth="1"/>
    <col min="7" max="7" width="18.85546875" hidden="1" customWidth="1"/>
    <col min="8" max="8" width="21.7109375" hidden="1" customWidth="1"/>
    <col min="9" max="12" width="21.7109375" customWidth="1"/>
    <col min="13" max="13" width="19.85546875" customWidth="1"/>
    <col min="15" max="15" width="23.5703125" customWidth="1"/>
  </cols>
  <sheetData>
    <row r="2" spans="1:15" ht="121.5" customHeight="1" x14ac:dyDescent="0.25">
      <c r="A2" s="247" t="s">
        <v>0</v>
      </c>
      <c r="B2" s="247" t="s">
        <v>1</v>
      </c>
      <c r="C2" s="220" t="s">
        <v>2</v>
      </c>
      <c r="D2" s="220" t="s">
        <v>3</v>
      </c>
      <c r="E2" s="257" t="s">
        <v>4</v>
      </c>
      <c r="F2" s="258"/>
      <c r="G2" s="257" t="s">
        <v>5</v>
      </c>
      <c r="H2" s="258"/>
      <c r="I2" s="257" t="s">
        <v>6</v>
      </c>
      <c r="J2" s="258"/>
      <c r="K2" s="257" t="s">
        <v>6</v>
      </c>
      <c r="L2" s="258"/>
      <c r="M2" s="272" t="s">
        <v>7</v>
      </c>
      <c r="O2" s="1" t="s">
        <v>8</v>
      </c>
    </row>
    <row r="3" spans="1:15" x14ac:dyDescent="0.25">
      <c r="A3" s="248"/>
      <c r="B3" s="248"/>
      <c r="C3" s="220"/>
      <c r="D3" s="220"/>
      <c r="E3" s="220" t="s">
        <v>9</v>
      </c>
      <c r="F3" s="220"/>
      <c r="G3" s="220" t="s">
        <v>9</v>
      </c>
      <c r="H3" s="220"/>
      <c r="I3" s="220" t="s">
        <v>9</v>
      </c>
      <c r="J3" s="220"/>
      <c r="K3" s="220" t="s">
        <v>9</v>
      </c>
      <c r="L3" s="220"/>
      <c r="M3" s="273"/>
      <c r="O3" s="2" t="s">
        <v>10</v>
      </c>
    </row>
    <row r="4" spans="1:15" ht="45" x14ac:dyDescent="0.25">
      <c r="A4" s="249"/>
      <c r="B4" s="249"/>
      <c r="C4" s="220"/>
      <c r="D4" s="220"/>
      <c r="E4" s="3" t="s">
        <v>11</v>
      </c>
      <c r="F4" s="4" t="s">
        <v>12</v>
      </c>
      <c r="G4" s="3" t="s">
        <v>11</v>
      </c>
      <c r="H4" s="4" t="s">
        <v>12</v>
      </c>
      <c r="I4" s="3" t="s">
        <v>11</v>
      </c>
      <c r="J4" s="4" t="s">
        <v>12</v>
      </c>
      <c r="K4" s="3" t="s">
        <v>11</v>
      </c>
      <c r="L4" s="115" t="s">
        <v>12</v>
      </c>
      <c r="M4" s="274"/>
      <c r="O4" s="5" t="s">
        <v>13</v>
      </c>
    </row>
    <row r="5" spans="1:15" x14ac:dyDescent="0.25">
      <c r="A5" s="6"/>
      <c r="B5" s="6" t="s">
        <v>14</v>
      </c>
      <c r="C5" s="7"/>
      <c r="D5" s="8">
        <f>SUM(D6:D81)</f>
        <v>586057</v>
      </c>
      <c r="E5" s="9">
        <f>SUM(E6:E81)</f>
        <v>162587</v>
      </c>
      <c r="F5" s="182">
        <f t="shared" ref="F5:F36" si="0">E5/D5</f>
        <v>0.27742523338173591</v>
      </c>
      <c r="G5" s="8">
        <f>SUM(G6:G81)</f>
        <v>181519</v>
      </c>
      <c r="H5" s="182">
        <f t="shared" ref="H5:H36" si="1">G5/D5</f>
        <v>0.3097292584168434</v>
      </c>
      <c r="I5" s="8">
        <f>SUM(I6:I81)</f>
        <v>186178</v>
      </c>
      <c r="J5" s="182">
        <f t="shared" ref="J5:J36" si="2">I5/D5</f>
        <v>0.31767899709413933</v>
      </c>
      <c r="K5" s="8">
        <f>SUM(K6:K81)</f>
        <v>195377</v>
      </c>
      <c r="L5" s="182">
        <f t="shared" ref="L5:L36" si="3">K5/D5</f>
        <v>0.33337542252716035</v>
      </c>
      <c r="M5" s="183">
        <f>L5-J5</f>
        <v>1.5696425433021022E-2</v>
      </c>
    </row>
    <row r="6" spans="1:15" ht="15.75" x14ac:dyDescent="0.25">
      <c r="A6" s="184">
        <v>1102</v>
      </c>
      <c r="B6" s="185" t="s">
        <v>89</v>
      </c>
      <c r="C6" s="148">
        <v>0.7</v>
      </c>
      <c r="D6" s="181">
        <v>1885</v>
      </c>
      <c r="E6" s="22">
        <v>0</v>
      </c>
      <c r="F6" s="28">
        <f t="shared" si="0"/>
        <v>0</v>
      </c>
      <c r="G6" s="12">
        <v>0</v>
      </c>
      <c r="H6" s="28">
        <f t="shared" si="1"/>
        <v>0</v>
      </c>
      <c r="I6" s="12">
        <v>0</v>
      </c>
      <c r="J6" s="30">
        <f t="shared" si="2"/>
        <v>0</v>
      </c>
      <c r="K6" s="12">
        <v>0</v>
      </c>
      <c r="L6" s="30">
        <f t="shared" si="3"/>
        <v>0</v>
      </c>
      <c r="M6" s="14">
        <f t="shared" ref="M6:M37" si="4">K6-I6</f>
        <v>0</v>
      </c>
    </row>
    <row r="7" spans="1:15" ht="15.75" x14ac:dyDescent="0.25">
      <c r="A7" s="23">
        <v>5018</v>
      </c>
      <c r="B7" s="24" t="s">
        <v>90</v>
      </c>
      <c r="C7" s="20">
        <v>0.7</v>
      </c>
      <c r="D7" s="21">
        <v>4901</v>
      </c>
      <c r="E7" s="22">
        <v>0</v>
      </c>
      <c r="F7" s="28">
        <f t="shared" si="0"/>
        <v>0</v>
      </c>
      <c r="G7" s="12">
        <v>0</v>
      </c>
      <c r="H7" s="28">
        <f t="shared" si="1"/>
        <v>0</v>
      </c>
      <c r="I7" s="12">
        <v>0</v>
      </c>
      <c r="J7" s="30">
        <f t="shared" si="2"/>
        <v>0</v>
      </c>
      <c r="K7" s="12">
        <v>0</v>
      </c>
      <c r="L7" s="30">
        <f t="shared" si="3"/>
        <v>0</v>
      </c>
      <c r="M7" s="14">
        <f t="shared" si="4"/>
        <v>0</v>
      </c>
    </row>
    <row r="8" spans="1:15" ht="15.75" x14ac:dyDescent="0.25">
      <c r="A8" s="15">
        <v>6016</v>
      </c>
      <c r="B8" s="16" t="s">
        <v>91</v>
      </c>
      <c r="C8" s="20">
        <v>0.7</v>
      </c>
      <c r="D8" s="21">
        <v>48123</v>
      </c>
      <c r="E8" s="22">
        <v>0</v>
      </c>
      <c r="F8" s="28">
        <f t="shared" si="0"/>
        <v>0</v>
      </c>
      <c r="G8" s="12">
        <v>0</v>
      </c>
      <c r="H8" s="28">
        <f t="shared" si="1"/>
        <v>0</v>
      </c>
      <c r="I8" s="12">
        <v>0</v>
      </c>
      <c r="J8" s="30">
        <f t="shared" si="2"/>
        <v>0</v>
      </c>
      <c r="K8" s="12">
        <v>0</v>
      </c>
      <c r="L8" s="30">
        <f t="shared" si="3"/>
        <v>0</v>
      </c>
      <c r="M8" s="14">
        <f t="shared" si="4"/>
        <v>0</v>
      </c>
    </row>
    <row r="9" spans="1:15" ht="15.75" x14ac:dyDescent="0.25">
      <c r="A9" s="23">
        <v>3002</v>
      </c>
      <c r="B9" s="24" t="s">
        <v>88</v>
      </c>
      <c r="C9" s="20">
        <v>0.7</v>
      </c>
      <c r="D9" s="21">
        <v>4387</v>
      </c>
      <c r="E9" s="22">
        <v>4</v>
      </c>
      <c r="F9" s="28">
        <f t="shared" si="0"/>
        <v>9.1178481878276729E-4</v>
      </c>
      <c r="G9" s="12">
        <v>5</v>
      </c>
      <c r="H9" s="28">
        <f t="shared" si="1"/>
        <v>1.1397310234784591E-3</v>
      </c>
      <c r="I9" s="12">
        <v>5</v>
      </c>
      <c r="J9" s="30">
        <f t="shared" si="2"/>
        <v>1.1397310234784591E-3</v>
      </c>
      <c r="K9" s="12">
        <v>11</v>
      </c>
      <c r="L9" s="30">
        <f t="shared" si="3"/>
        <v>2.5074082516526098E-3</v>
      </c>
      <c r="M9" s="14">
        <f t="shared" si="4"/>
        <v>6</v>
      </c>
    </row>
    <row r="10" spans="1:15" ht="15.75" x14ac:dyDescent="0.25">
      <c r="A10" s="18">
        <v>502</v>
      </c>
      <c r="B10" s="19" t="s">
        <v>87</v>
      </c>
      <c r="C10" s="20">
        <v>0.7</v>
      </c>
      <c r="D10" s="21">
        <v>1607</v>
      </c>
      <c r="E10" s="22">
        <v>1</v>
      </c>
      <c r="F10" s="28">
        <f t="shared" si="0"/>
        <v>6.222775357809583E-4</v>
      </c>
      <c r="G10" s="12">
        <v>2</v>
      </c>
      <c r="H10" s="28">
        <f t="shared" si="1"/>
        <v>1.2445550715619166E-3</v>
      </c>
      <c r="I10" s="12">
        <v>20</v>
      </c>
      <c r="J10" s="30">
        <f t="shared" si="2"/>
        <v>1.2445550715619166E-2</v>
      </c>
      <c r="K10" s="12">
        <v>26</v>
      </c>
      <c r="L10" s="30">
        <f t="shared" si="3"/>
        <v>1.6179215930304917E-2</v>
      </c>
      <c r="M10" s="14">
        <f t="shared" si="4"/>
        <v>6</v>
      </c>
    </row>
    <row r="11" spans="1:15" ht="15.75" x14ac:dyDescent="0.25">
      <c r="A11" s="23">
        <v>1902</v>
      </c>
      <c r="B11" s="24" t="s">
        <v>85</v>
      </c>
      <c r="C11" s="20">
        <v>0.7</v>
      </c>
      <c r="D11" s="21">
        <v>5517</v>
      </c>
      <c r="E11" s="22">
        <v>95</v>
      </c>
      <c r="F11" s="28">
        <f t="shared" si="0"/>
        <v>1.7219503353271704E-2</v>
      </c>
      <c r="G11" s="12">
        <v>103</v>
      </c>
      <c r="H11" s="28">
        <f t="shared" si="1"/>
        <v>1.8669566793547216E-2</v>
      </c>
      <c r="I11" s="12">
        <v>104</v>
      </c>
      <c r="J11" s="30">
        <f t="shared" si="2"/>
        <v>1.8850824723581655E-2</v>
      </c>
      <c r="K11" s="12">
        <v>104</v>
      </c>
      <c r="L11" s="30">
        <f t="shared" si="3"/>
        <v>1.8850824723581655E-2</v>
      </c>
      <c r="M11" s="14">
        <f t="shared" si="4"/>
        <v>0</v>
      </c>
    </row>
    <row r="12" spans="1:15" ht="15.75" x14ac:dyDescent="0.25">
      <c r="A12" s="15">
        <v>6002</v>
      </c>
      <c r="B12" s="16" t="s">
        <v>86</v>
      </c>
      <c r="C12" s="20">
        <v>0.7</v>
      </c>
      <c r="D12" s="21">
        <v>59619</v>
      </c>
      <c r="E12" s="22">
        <v>693</v>
      </c>
      <c r="F12" s="28">
        <f t="shared" si="0"/>
        <v>1.1623811201127158E-2</v>
      </c>
      <c r="G12" s="12">
        <v>915</v>
      </c>
      <c r="H12" s="28">
        <f t="shared" si="1"/>
        <v>1.5347456347808585E-2</v>
      </c>
      <c r="I12" s="12">
        <v>1073</v>
      </c>
      <c r="J12" s="30">
        <f t="shared" si="2"/>
        <v>1.7997618208960231E-2</v>
      </c>
      <c r="K12" s="12">
        <v>1337</v>
      </c>
      <c r="L12" s="30">
        <f t="shared" si="3"/>
        <v>2.2425736761770575E-2</v>
      </c>
      <c r="M12" s="14">
        <f t="shared" si="4"/>
        <v>264</v>
      </c>
    </row>
    <row r="13" spans="1:15" ht="15.75" x14ac:dyDescent="0.25">
      <c r="A13" s="18">
        <v>2502</v>
      </c>
      <c r="B13" s="19" t="s">
        <v>84</v>
      </c>
      <c r="C13" s="20">
        <v>0.7</v>
      </c>
      <c r="D13" s="21">
        <v>1426</v>
      </c>
      <c r="E13" s="22">
        <v>7</v>
      </c>
      <c r="F13" s="28">
        <f t="shared" si="0"/>
        <v>4.9088359046283309E-3</v>
      </c>
      <c r="G13" s="12">
        <v>22</v>
      </c>
      <c r="H13" s="28">
        <f t="shared" si="1"/>
        <v>1.5427769985974754E-2</v>
      </c>
      <c r="I13" s="12">
        <v>35</v>
      </c>
      <c r="J13" s="30">
        <f t="shared" si="2"/>
        <v>2.4544179523141654E-2</v>
      </c>
      <c r="K13" s="12">
        <v>42</v>
      </c>
      <c r="L13" s="30">
        <f t="shared" si="3"/>
        <v>2.9453015427769985E-2</v>
      </c>
      <c r="M13" s="14">
        <f t="shared" si="4"/>
        <v>7</v>
      </c>
    </row>
    <row r="14" spans="1:15" ht="15.75" x14ac:dyDescent="0.25">
      <c r="A14" s="23">
        <v>5207</v>
      </c>
      <c r="B14" s="24" t="s">
        <v>83</v>
      </c>
      <c r="C14" s="20">
        <v>0.7</v>
      </c>
      <c r="D14" s="21">
        <v>5968</v>
      </c>
      <c r="E14" s="22">
        <v>173</v>
      </c>
      <c r="F14" s="28">
        <f t="shared" si="0"/>
        <v>2.898793565683646E-2</v>
      </c>
      <c r="G14" s="12">
        <v>174</v>
      </c>
      <c r="H14" s="28">
        <f t="shared" si="1"/>
        <v>2.9155495978552277E-2</v>
      </c>
      <c r="I14" s="12">
        <v>175</v>
      </c>
      <c r="J14" s="30">
        <f t="shared" si="2"/>
        <v>2.9323056300268095E-2</v>
      </c>
      <c r="K14" s="12">
        <v>250</v>
      </c>
      <c r="L14" s="30">
        <f t="shared" si="3"/>
        <v>4.1890080428954424E-2</v>
      </c>
      <c r="M14" s="14">
        <f t="shared" si="4"/>
        <v>75</v>
      </c>
      <c r="O14" s="106"/>
    </row>
    <row r="15" spans="1:15" ht="30" x14ac:dyDescent="0.25">
      <c r="A15" s="15">
        <v>6007</v>
      </c>
      <c r="B15" s="16" t="s">
        <v>82</v>
      </c>
      <c r="C15" s="20">
        <v>0.7</v>
      </c>
      <c r="D15" s="21">
        <v>21734</v>
      </c>
      <c r="E15" s="22">
        <v>722</v>
      </c>
      <c r="F15" s="28">
        <f t="shared" si="0"/>
        <v>3.32198398822122E-2</v>
      </c>
      <c r="G15" s="12">
        <v>878</v>
      </c>
      <c r="H15" s="28">
        <f t="shared" si="1"/>
        <v>4.0397533817981043E-2</v>
      </c>
      <c r="I15" s="12">
        <v>911</v>
      </c>
      <c r="J15" s="30">
        <f t="shared" si="2"/>
        <v>4.1915892150547529E-2</v>
      </c>
      <c r="K15" s="12">
        <v>957</v>
      </c>
      <c r="L15" s="30">
        <f t="shared" si="3"/>
        <v>4.4032391644428084E-2</v>
      </c>
      <c r="M15" s="14">
        <f t="shared" si="4"/>
        <v>46</v>
      </c>
      <c r="O15" s="106"/>
    </row>
    <row r="16" spans="1:15" ht="30" x14ac:dyDescent="0.25">
      <c r="A16" s="23">
        <v>6011</v>
      </c>
      <c r="B16" s="24" t="s">
        <v>80</v>
      </c>
      <c r="C16" s="20">
        <v>0.7</v>
      </c>
      <c r="D16" s="21">
        <v>7069</v>
      </c>
      <c r="E16" s="22">
        <v>194</v>
      </c>
      <c r="F16" s="28">
        <f t="shared" si="0"/>
        <v>2.74437685669826E-2</v>
      </c>
      <c r="G16" s="12">
        <v>330</v>
      </c>
      <c r="H16" s="28">
        <f t="shared" si="1"/>
        <v>4.6682699108784836E-2</v>
      </c>
      <c r="I16" s="12">
        <v>366</v>
      </c>
      <c r="J16" s="30">
        <f t="shared" si="2"/>
        <v>5.1775357193379543E-2</v>
      </c>
      <c r="K16" s="12">
        <v>431</v>
      </c>
      <c r="L16" s="30">
        <f t="shared" si="3"/>
        <v>6.0970434290564438E-2</v>
      </c>
      <c r="M16" s="14">
        <f t="shared" si="4"/>
        <v>65</v>
      </c>
      <c r="O16" s="106"/>
    </row>
    <row r="17" spans="1:16" ht="15.75" x14ac:dyDescent="0.25">
      <c r="A17" s="23">
        <v>5202</v>
      </c>
      <c r="B17" s="24" t="s">
        <v>78</v>
      </c>
      <c r="C17" s="20">
        <v>0.7</v>
      </c>
      <c r="D17" s="21">
        <v>23577</v>
      </c>
      <c r="E17" s="22">
        <v>1447</v>
      </c>
      <c r="F17" s="28">
        <f t="shared" si="0"/>
        <v>6.1373372354413203E-2</v>
      </c>
      <c r="G17" s="12">
        <v>1515</v>
      </c>
      <c r="H17" s="28">
        <f t="shared" si="1"/>
        <v>6.4257539127115404E-2</v>
      </c>
      <c r="I17" s="12">
        <v>1520</v>
      </c>
      <c r="J17" s="30">
        <f t="shared" si="2"/>
        <v>6.4469610213343506E-2</v>
      </c>
      <c r="K17" s="12">
        <v>1533</v>
      </c>
      <c r="L17" s="30">
        <f t="shared" si="3"/>
        <v>6.5020995037536583E-2</v>
      </c>
      <c r="M17" s="14">
        <f t="shared" si="4"/>
        <v>13</v>
      </c>
    </row>
    <row r="18" spans="1:16" ht="30" x14ac:dyDescent="0.25">
      <c r="A18" s="15">
        <v>4021</v>
      </c>
      <c r="B18" s="16" t="s">
        <v>79</v>
      </c>
      <c r="C18" s="20">
        <v>0.7</v>
      </c>
      <c r="D18" s="21">
        <v>15221</v>
      </c>
      <c r="E18" s="22">
        <v>703</v>
      </c>
      <c r="F18" s="28">
        <f t="shared" si="0"/>
        <v>4.6186190132054397E-2</v>
      </c>
      <c r="G18" s="12">
        <v>829</v>
      </c>
      <c r="H18" s="28">
        <f t="shared" si="1"/>
        <v>5.4464227054727019E-2</v>
      </c>
      <c r="I18" s="12">
        <v>869</v>
      </c>
      <c r="J18" s="30">
        <f t="shared" si="2"/>
        <v>5.7092175284146902E-2</v>
      </c>
      <c r="K18" s="12">
        <v>994</v>
      </c>
      <c r="L18" s="30">
        <f t="shared" si="3"/>
        <v>6.530451350108403E-2</v>
      </c>
      <c r="M18" s="14">
        <f t="shared" si="4"/>
        <v>125</v>
      </c>
    </row>
    <row r="19" spans="1:16" ht="30" x14ac:dyDescent="0.25">
      <c r="A19" s="15">
        <v>6021</v>
      </c>
      <c r="B19" s="16" t="s">
        <v>77</v>
      </c>
      <c r="C19" s="20">
        <v>0.7</v>
      </c>
      <c r="D19" s="21">
        <v>19152</v>
      </c>
      <c r="E19" s="22">
        <v>1273</v>
      </c>
      <c r="F19" s="28">
        <f t="shared" si="0"/>
        <v>6.6468253968253968E-2</v>
      </c>
      <c r="G19" s="12">
        <v>1321</v>
      </c>
      <c r="H19" s="28">
        <f t="shared" si="1"/>
        <v>6.8974519632414369E-2</v>
      </c>
      <c r="I19" s="12">
        <v>1326</v>
      </c>
      <c r="J19" s="30">
        <f t="shared" si="2"/>
        <v>6.9235588972431081E-2</v>
      </c>
      <c r="K19" s="12">
        <v>1328</v>
      </c>
      <c r="L19" s="30">
        <f t="shared" si="3"/>
        <v>6.9340016708437757E-2</v>
      </c>
      <c r="M19" s="14">
        <f t="shared" si="4"/>
        <v>2</v>
      </c>
    </row>
    <row r="20" spans="1:16" ht="30" x14ac:dyDescent="0.25">
      <c r="A20" s="15">
        <v>5017</v>
      </c>
      <c r="B20" s="16" t="s">
        <v>76</v>
      </c>
      <c r="C20" s="20">
        <v>0.7</v>
      </c>
      <c r="D20" s="21">
        <v>16479</v>
      </c>
      <c r="E20" s="22">
        <v>1198</v>
      </c>
      <c r="F20" s="28">
        <f t="shared" si="0"/>
        <v>7.2698586079252378E-2</v>
      </c>
      <c r="G20" s="12">
        <v>1211</v>
      </c>
      <c r="H20" s="28">
        <f t="shared" si="1"/>
        <v>7.3487468899811878E-2</v>
      </c>
      <c r="I20" s="12">
        <v>1216</v>
      </c>
      <c r="J20" s="30">
        <f t="shared" si="2"/>
        <v>7.3790885369257847E-2</v>
      </c>
      <c r="K20" s="12">
        <v>1221</v>
      </c>
      <c r="L20" s="30">
        <f t="shared" si="3"/>
        <v>7.4094301838703802E-2</v>
      </c>
      <c r="M20" s="14">
        <f t="shared" si="4"/>
        <v>5</v>
      </c>
    </row>
    <row r="21" spans="1:16" ht="15.75" x14ac:dyDescent="0.25">
      <c r="A21" s="18">
        <v>2302</v>
      </c>
      <c r="B21" s="19" t="s">
        <v>75</v>
      </c>
      <c r="C21" s="20">
        <v>0.7</v>
      </c>
      <c r="D21" s="21">
        <v>1460</v>
      </c>
      <c r="E21" s="22">
        <v>131</v>
      </c>
      <c r="F21" s="28">
        <f t="shared" si="0"/>
        <v>8.972602739726028E-2</v>
      </c>
      <c r="G21" s="12">
        <v>140</v>
      </c>
      <c r="H21" s="28">
        <f t="shared" si="1"/>
        <v>9.5890410958904104E-2</v>
      </c>
      <c r="I21" s="12">
        <v>140</v>
      </c>
      <c r="J21" s="30">
        <f t="shared" si="2"/>
        <v>9.5890410958904104E-2</v>
      </c>
      <c r="K21" s="12">
        <v>140</v>
      </c>
      <c r="L21" s="30">
        <f t="shared" si="3"/>
        <v>9.5890410958904104E-2</v>
      </c>
      <c r="M21" s="14">
        <f t="shared" si="4"/>
        <v>0</v>
      </c>
    </row>
    <row r="22" spans="1:16" ht="15.75" x14ac:dyDescent="0.25">
      <c r="A22" s="23">
        <v>3501</v>
      </c>
      <c r="B22" s="24" t="s">
        <v>74</v>
      </c>
      <c r="C22" s="20">
        <v>0.7</v>
      </c>
      <c r="D22" s="21">
        <v>10618</v>
      </c>
      <c r="E22" s="22">
        <v>925</v>
      </c>
      <c r="F22" s="28">
        <f t="shared" si="0"/>
        <v>8.7116217743454516E-2</v>
      </c>
      <c r="G22" s="12">
        <v>1135</v>
      </c>
      <c r="H22" s="28">
        <f t="shared" si="1"/>
        <v>0.10689395366359013</v>
      </c>
      <c r="I22" s="12">
        <v>1177</v>
      </c>
      <c r="J22" s="30">
        <f t="shared" si="2"/>
        <v>0.11084950084761726</v>
      </c>
      <c r="K22" s="12">
        <v>1212</v>
      </c>
      <c r="L22" s="30">
        <f t="shared" si="3"/>
        <v>0.11414579016763986</v>
      </c>
      <c r="M22" s="14">
        <f t="shared" si="4"/>
        <v>35</v>
      </c>
    </row>
    <row r="23" spans="1:16" ht="15.75" x14ac:dyDescent="0.25">
      <c r="A23" s="23">
        <v>5306</v>
      </c>
      <c r="B23" s="24" t="s">
        <v>81</v>
      </c>
      <c r="C23" s="20">
        <v>0.7</v>
      </c>
      <c r="D23" s="21">
        <v>8168</v>
      </c>
      <c r="E23" s="22">
        <v>37</v>
      </c>
      <c r="F23" s="28">
        <f t="shared" si="0"/>
        <v>4.5298726738491673E-3</v>
      </c>
      <c r="G23" s="12">
        <v>227</v>
      </c>
      <c r="H23" s="28">
        <f t="shared" si="1"/>
        <v>2.7791380999020569E-2</v>
      </c>
      <c r="I23" s="12">
        <v>408</v>
      </c>
      <c r="J23" s="30">
        <f t="shared" si="2"/>
        <v>4.9951028403525957E-2</v>
      </c>
      <c r="K23" s="12">
        <v>1036</v>
      </c>
      <c r="L23" s="30">
        <f t="shared" si="3"/>
        <v>0.12683643486777668</v>
      </c>
      <c r="M23" s="14">
        <f t="shared" si="4"/>
        <v>628</v>
      </c>
    </row>
    <row r="24" spans="1:16" ht="15.75" x14ac:dyDescent="0.25">
      <c r="A24" s="18">
        <v>302</v>
      </c>
      <c r="B24" s="19" t="s">
        <v>73</v>
      </c>
      <c r="C24" s="20">
        <v>0.7</v>
      </c>
      <c r="D24" s="21">
        <v>2010</v>
      </c>
      <c r="E24" s="22">
        <v>229</v>
      </c>
      <c r="F24" s="28">
        <f t="shared" si="0"/>
        <v>0.11393034825870647</v>
      </c>
      <c r="G24" s="12">
        <v>245</v>
      </c>
      <c r="H24" s="28">
        <f t="shared" si="1"/>
        <v>0.12189054726368159</v>
      </c>
      <c r="I24" s="12">
        <v>245</v>
      </c>
      <c r="J24" s="30">
        <f t="shared" si="2"/>
        <v>0.12189054726368159</v>
      </c>
      <c r="K24" s="12">
        <v>258</v>
      </c>
      <c r="L24" s="30">
        <f t="shared" si="3"/>
        <v>0.12835820895522387</v>
      </c>
      <c r="M24" s="14">
        <f t="shared" si="4"/>
        <v>13</v>
      </c>
    </row>
    <row r="25" spans="1:16" ht="15.75" x14ac:dyDescent="0.25">
      <c r="A25" s="18">
        <v>1602</v>
      </c>
      <c r="B25" s="19" t="s">
        <v>72</v>
      </c>
      <c r="C25" s="20">
        <v>0.7</v>
      </c>
      <c r="D25" s="21">
        <v>1737</v>
      </c>
      <c r="E25" s="22">
        <v>224</v>
      </c>
      <c r="F25" s="28">
        <f t="shared" si="0"/>
        <v>0.128957973517559</v>
      </c>
      <c r="G25" s="12">
        <v>224</v>
      </c>
      <c r="H25" s="28">
        <f t="shared" si="1"/>
        <v>0.128957973517559</v>
      </c>
      <c r="I25" s="12">
        <v>224</v>
      </c>
      <c r="J25" s="30">
        <f t="shared" si="2"/>
        <v>0.128957973517559</v>
      </c>
      <c r="K25" s="12">
        <v>224</v>
      </c>
      <c r="L25" s="30">
        <f t="shared" si="3"/>
        <v>0.128957973517559</v>
      </c>
      <c r="M25" s="14">
        <f t="shared" si="4"/>
        <v>0</v>
      </c>
    </row>
    <row r="26" spans="1:16" ht="15.75" x14ac:dyDescent="0.25">
      <c r="A26" s="18">
        <v>2202</v>
      </c>
      <c r="B26" s="19" t="s">
        <v>71</v>
      </c>
      <c r="C26" s="20">
        <v>0.7</v>
      </c>
      <c r="D26" s="21">
        <v>1587</v>
      </c>
      <c r="E26" s="22">
        <v>137</v>
      </c>
      <c r="F26" s="28">
        <f t="shared" si="0"/>
        <v>8.6326402016383114E-2</v>
      </c>
      <c r="G26" s="12">
        <v>222</v>
      </c>
      <c r="H26" s="28">
        <f t="shared" si="1"/>
        <v>0.13988657844990549</v>
      </c>
      <c r="I26" s="12">
        <v>239</v>
      </c>
      <c r="J26" s="30">
        <f t="shared" si="2"/>
        <v>0.15059861373660996</v>
      </c>
      <c r="K26" s="12">
        <v>251</v>
      </c>
      <c r="L26" s="30">
        <f t="shared" si="3"/>
        <v>0.15816005040957781</v>
      </c>
      <c r="M26" s="14">
        <f t="shared" si="4"/>
        <v>12</v>
      </c>
    </row>
    <row r="27" spans="1:16" ht="15.75" x14ac:dyDescent="0.25">
      <c r="A27" s="18">
        <v>2602</v>
      </c>
      <c r="B27" s="19" t="s">
        <v>69</v>
      </c>
      <c r="C27" s="20">
        <v>0.7</v>
      </c>
      <c r="D27" s="21">
        <v>1169</v>
      </c>
      <c r="E27" s="22">
        <v>190</v>
      </c>
      <c r="F27" s="28">
        <f t="shared" si="0"/>
        <v>0.16253207869974337</v>
      </c>
      <c r="G27" s="12">
        <v>217</v>
      </c>
      <c r="H27" s="28">
        <f t="shared" si="1"/>
        <v>0.18562874251497005</v>
      </c>
      <c r="I27" s="12">
        <v>217</v>
      </c>
      <c r="J27" s="30">
        <f t="shared" si="2"/>
        <v>0.18562874251497005</v>
      </c>
      <c r="K27" s="12">
        <v>217</v>
      </c>
      <c r="L27" s="30">
        <f t="shared" si="3"/>
        <v>0.18562874251497005</v>
      </c>
      <c r="M27" s="14">
        <f t="shared" si="4"/>
        <v>0</v>
      </c>
    </row>
    <row r="28" spans="1:16" ht="15.75" x14ac:dyDescent="0.25">
      <c r="A28" s="18">
        <v>602</v>
      </c>
      <c r="B28" s="19" t="s">
        <v>67</v>
      </c>
      <c r="C28" s="20">
        <v>0.7</v>
      </c>
      <c r="D28" s="21">
        <v>2861</v>
      </c>
      <c r="E28" s="22">
        <v>528</v>
      </c>
      <c r="F28" s="28">
        <f t="shared" si="0"/>
        <v>0.1845508563439357</v>
      </c>
      <c r="G28" s="12">
        <v>570</v>
      </c>
      <c r="H28" s="28">
        <f t="shared" si="1"/>
        <v>0.19923103809856693</v>
      </c>
      <c r="I28" s="12">
        <v>575</v>
      </c>
      <c r="J28" s="30">
        <f t="shared" si="2"/>
        <v>0.20097867878364209</v>
      </c>
      <c r="K28" s="12">
        <v>598</v>
      </c>
      <c r="L28" s="30">
        <f t="shared" si="3"/>
        <v>0.20901782593498777</v>
      </c>
      <c r="M28" s="14">
        <f t="shared" si="4"/>
        <v>23</v>
      </c>
    </row>
    <row r="29" spans="1:16" ht="15.75" x14ac:dyDescent="0.25">
      <c r="A29" s="23">
        <v>1302</v>
      </c>
      <c r="B29" s="24" t="s">
        <v>70</v>
      </c>
      <c r="C29" s="20">
        <v>0.7</v>
      </c>
      <c r="D29" s="21">
        <v>8380</v>
      </c>
      <c r="E29" s="22">
        <v>965</v>
      </c>
      <c r="F29" s="28">
        <f t="shared" si="0"/>
        <v>0.11515513126491647</v>
      </c>
      <c r="G29" s="12">
        <v>1258</v>
      </c>
      <c r="H29" s="28">
        <f t="shared" si="1"/>
        <v>0.15011933174224343</v>
      </c>
      <c r="I29" s="12">
        <v>1390</v>
      </c>
      <c r="J29" s="30">
        <f t="shared" si="2"/>
        <v>0.16587112171837709</v>
      </c>
      <c r="K29" s="12">
        <v>2092</v>
      </c>
      <c r="L29" s="30">
        <f t="shared" si="3"/>
        <v>0.2496420047732697</v>
      </c>
      <c r="M29" s="14">
        <f t="shared" si="4"/>
        <v>702</v>
      </c>
    </row>
    <row r="30" spans="1:16" ht="15.75" x14ac:dyDescent="0.25">
      <c r="A30" s="23">
        <v>5602</v>
      </c>
      <c r="B30" s="24" t="s">
        <v>68</v>
      </c>
      <c r="C30" s="20">
        <v>0.7</v>
      </c>
      <c r="D30" s="21">
        <v>9725</v>
      </c>
      <c r="E30" s="22">
        <v>1219</v>
      </c>
      <c r="F30" s="28">
        <f t="shared" si="0"/>
        <v>0.1253470437017995</v>
      </c>
      <c r="G30" s="12">
        <v>1428</v>
      </c>
      <c r="H30" s="28">
        <f t="shared" si="1"/>
        <v>0.14683804627249358</v>
      </c>
      <c r="I30" s="12">
        <v>1816</v>
      </c>
      <c r="J30" s="30">
        <f t="shared" si="2"/>
        <v>0.18673521850899744</v>
      </c>
      <c r="K30" s="12">
        <v>2590</v>
      </c>
      <c r="L30" s="30">
        <f t="shared" si="3"/>
        <v>0.26632390745501283</v>
      </c>
      <c r="M30" s="14">
        <f t="shared" si="4"/>
        <v>774</v>
      </c>
    </row>
    <row r="31" spans="1:16" ht="15.75" x14ac:dyDescent="0.25">
      <c r="A31" s="18">
        <v>1802</v>
      </c>
      <c r="B31" s="19" t="s">
        <v>64</v>
      </c>
      <c r="C31" s="20">
        <v>0.7</v>
      </c>
      <c r="D31" s="21">
        <v>2422</v>
      </c>
      <c r="E31" s="22">
        <v>601</v>
      </c>
      <c r="F31" s="28">
        <f t="shared" si="0"/>
        <v>0.2481420313790256</v>
      </c>
      <c r="G31" s="12">
        <v>656</v>
      </c>
      <c r="H31" s="28">
        <f t="shared" si="1"/>
        <v>0.27085053674649051</v>
      </c>
      <c r="I31" s="12">
        <v>663</v>
      </c>
      <c r="J31" s="30">
        <f t="shared" si="2"/>
        <v>0.27374071015689511</v>
      </c>
      <c r="K31" s="12">
        <v>671</v>
      </c>
      <c r="L31" s="30">
        <f t="shared" si="3"/>
        <v>0.27704376548307186</v>
      </c>
      <c r="M31" s="14">
        <f t="shared" si="4"/>
        <v>8</v>
      </c>
    </row>
    <row r="32" spans="1:16" ht="15.75" x14ac:dyDescent="0.25">
      <c r="A32" s="23">
        <v>3302</v>
      </c>
      <c r="B32" s="24" t="s">
        <v>65</v>
      </c>
      <c r="C32" s="20">
        <v>0.7</v>
      </c>
      <c r="D32" s="21">
        <v>5015</v>
      </c>
      <c r="E32" s="22">
        <v>647</v>
      </c>
      <c r="F32" s="28">
        <f t="shared" si="0"/>
        <v>0.12901296111665006</v>
      </c>
      <c r="G32" s="12">
        <v>1313</v>
      </c>
      <c r="H32" s="28">
        <f t="shared" si="1"/>
        <v>0.26181455633100698</v>
      </c>
      <c r="I32" s="12">
        <v>1332</v>
      </c>
      <c r="J32" s="30">
        <f t="shared" si="2"/>
        <v>0.26560319042871383</v>
      </c>
      <c r="K32" s="12">
        <v>1414</v>
      </c>
      <c r="L32" s="30">
        <f t="shared" si="3"/>
        <v>0.28195413758723831</v>
      </c>
      <c r="M32" s="14">
        <f t="shared" si="4"/>
        <v>82</v>
      </c>
      <c r="P32" s="106"/>
    </row>
    <row r="33" spans="1:15" ht="15.75" x14ac:dyDescent="0.25">
      <c r="A33" s="15">
        <v>3409</v>
      </c>
      <c r="B33" s="16" t="s">
        <v>62</v>
      </c>
      <c r="C33" s="20">
        <v>0.7</v>
      </c>
      <c r="D33" s="21">
        <v>22792</v>
      </c>
      <c r="E33" s="22">
        <v>5752</v>
      </c>
      <c r="F33" s="28">
        <f t="shared" si="0"/>
        <v>0.25236925236925239</v>
      </c>
      <c r="G33" s="12">
        <v>6237</v>
      </c>
      <c r="H33" s="28">
        <f t="shared" si="1"/>
        <v>0.27364864864864863</v>
      </c>
      <c r="I33" s="12">
        <v>6376</v>
      </c>
      <c r="J33" s="30">
        <f t="shared" si="2"/>
        <v>0.27974727974727975</v>
      </c>
      <c r="K33" s="12">
        <v>6671</v>
      </c>
      <c r="L33" s="30">
        <f t="shared" si="3"/>
        <v>0.2926904176904177</v>
      </c>
      <c r="M33" s="14">
        <f t="shared" si="4"/>
        <v>295</v>
      </c>
    </row>
    <row r="34" spans="1:15" ht="15.75" x14ac:dyDescent="0.25">
      <c r="A34" s="23">
        <v>202</v>
      </c>
      <c r="B34" s="24" t="s">
        <v>66</v>
      </c>
      <c r="C34" s="20">
        <v>0.7</v>
      </c>
      <c r="D34" s="21">
        <v>4264</v>
      </c>
      <c r="E34" s="22">
        <v>937</v>
      </c>
      <c r="F34" s="28">
        <f t="shared" si="0"/>
        <v>0.21974671669793622</v>
      </c>
      <c r="G34" s="12">
        <v>1077</v>
      </c>
      <c r="H34" s="28">
        <f t="shared" si="1"/>
        <v>0.25257973733583489</v>
      </c>
      <c r="I34" s="12">
        <v>1110</v>
      </c>
      <c r="J34" s="30">
        <f t="shared" si="2"/>
        <v>0.2603189493433396</v>
      </c>
      <c r="K34" s="12">
        <v>1254</v>
      </c>
      <c r="L34" s="30">
        <f t="shared" si="3"/>
        <v>0.29409005628517826</v>
      </c>
      <c r="M34" s="14">
        <f t="shared" si="4"/>
        <v>144</v>
      </c>
    </row>
    <row r="35" spans="1:15" ht="15.75" x14ac:dyDescent="0.25">
      <c r="A35" s="18">
        <v>2002</v>
      </c>
      <c r="B35" s="19" t="s">
        <v>61</v>
      </c>
      <c r="C35" s="20">
        <v>0.7</v>
      </c>
      <c r="D35" s="21">
        <v>4661</v>
      </c>
      <c r="E35" s="22">
        <v>1330</v>
      </c>
      <c r="F35" s="28">
        <f t="shared" si="0"/>
        <v>0.28534649216906244</v>
      </c>
      <c r="G35" s="12">
        <v>1365</v>
      </c>
      <c r="H35" s="28">
        <f t="shared" si="1"/>
        <v>0.29285561038403773</v>
      </c>
      <c r="I35" s="12">
        <v>1368</v>
      </c>
      <c r="J35" s="30">
        <f t="shared" si="2"/>
        <v>0.29349924908817848</v>
      </c>
      <c r="K35" s="12">
        <v>1374</v>
      </c>
      <c r="L35" s="30">
        <f t="shared" si="3"/>
        <v>0.29478652649645998</v>
      </c>
      <c r="M35" s="14">
        <f t="shared" si="4"/>
        <v>6</v>
      </c>
    </row>
    <row r="36" spans="1:15" ht="15.75" x14ac:dyDescent="0.25">
      <c r="A36" s="18">
        <v>802</v>
      </c>
      <c r="B36" s="19" t="s">
        <v>63</v>
      </c>
      <c r="C36" s="20">
        <v>0.7</v>
      </c>
      <c r="D36" s="21">
        <v>1645</v>
      </c>
      <c r="E36" s="22">
        <v>394</v>
      </c>
      <c r="F36" s="28">
        <f t="shared" si="0"/>
        <v>0.23951367781155014</v>
      </c>
      <c r="G36" s="12">
        <v>446</v>
      </c>
      <c r="H36" s="28">
        <f t="shared" si="1"/>
        <v>0.2711246200607903</v>
      </c>
      <c r="I36" s="12">
        <v>457</v>
      </c>
      <c r="J36" s="30">
        <f t="shared" si="2"/>
        <v>0.27781155015197567</v>
      </c>
      <c r="K36" s="12">
        <v>486</v>
      </c>
      <c r="L36" s="30">
        <f t="shared" si="3"/>
        <v>0.29544072948328265</v>
      </c>
      <c r="M36" s="14">
        <f t="shared" si="4"/>
        <v>29</v>
      </c>
    </row>
    <row r="37" spans="1:15" ht="15.75" x14ac:dyDescent="0.25">
      <c r="A37" s="18">
        <v>402</v>
      </c>
      <c r="B37" s="19" t="s">
        <v>60</v>
      </c>
      <c r="C37" s="20">
        <v>0.7</v>
      </c>
      <c r="D37" s="21">
        <v>1905</v>
      </c>
      <c r="E37" s="22">
        <v>472</v>
      </c>
      <c r="F37" s="28">
        <f t="shared" ref="F37:F68" si="5">E37/D37</f>
        <v>0.24776902887139107</v>
      </c>
      <c r="G37" s="12">
        <v>595</v>
      </c>
      <c r="H37" s="28">
        <f t="shared" ref="H37:H68" si="6">G37/D37</f>
        <v>0.31233595800524933</v>
      </c>
      <c r="I37" s="12">
        <v>595</v>
      </c>
      <c r="J37" s="30">
        <f t="shared" ref="J37:J68" si="7">I37/D37</f>
        <v>0.31233595800524933</v>
      </c>
      <c r="K37" s="12">
        <v>595</v>
      </c>
      <c r="L37" s="30">
        <f t="shared" ref="L37:L68" si="8">K37/D37</f>
        <v>0.31233595800524933</v>
      </c>
      <c r="M37" s="14">
        <f t="shared" si="4"/>
        <v>0</v>
      </c>
    </row>
    <row r="38" spans="1:15" ht="15.75" x14ac:dyDescent="0.25">
      <c r="A38" s="15">
        <v>4023</v>
      </c>
      <c r="B38" s="16" t="s">
        <v>59</v>
      </c>
      <c r="C38" s="20">
        <v>0.7</v>
      </c>
      <c r="D38" s="21">
        <v>6193</v>
      </c>
      <c r="E38" s="22">
        <v>2049</v>
      </c>
      <c r="F38" s="28">
        <f t="shared" si="5"/>
        <v>0.33085741966736637</v>
      </c>
      <c r="G38" s="12">
        <v>2229</v>
      </c>
      <c r="H38" s="28">
        <f t="shared" si="6"/>
        <v>0.3599224931374132</v>
      </c>
      <c r="I38" s="12">
        <v>2236</v>
      </c>
      <c r="J38" s="30">
        <f t="shared" si="7"/>
        <v>0.36105280155013725</v>
      </c>
      <c r="K38" s="12">
        <v>2245</v>
      </c>
      <c r="L38" s="30">
        <f t="shared" si="8"/>
        <v>0.3625060552236396</v>
      </c>
      <c r="M38" s="14">
        <f t="shared" ref="M38:M69" si="9">K38-I38</f>
        <v>9</v>
      </c>
    </row>
    <row r="39" spans="1:15" ht="30" x14ac:dyDescent="0.25">
      <c r="A39" s="15">
        <v>5002</v>
      </c>
      <c r="B39" s="16" t="s">
        <v>58</v>
      </c>
      <c r="C39" s="20">
        <v>0.7</v>
      </c>
      <c r="D39" s="21">
        <v>25908</v>
      </c>
      <c r="E39" s="22">
        <v>10094</v>
      </c>
      <c r="F39" s="28">
        <f t="shared" si="5"/>
        <v>0.38960938706191139</v>
      </c>
      <c r="G39" s="12">
        <v>11067</v>
      </c>
      <c r="H39" s="28">
        <f t="shared" si="6"/>
        <v>0.42716535433070868</v>
      </c>
      <c r="I39" s="12">
        <v>11181</v>
      </c>
      <c r="J39" s="30">
        <f t="shared" si="7"/>
        <v>0.43156553960166744</v>
      </c>
      <c r="K39" s="12">
        <v>11297</v>
      </c>
      <c r="L39" s="30">
        <f t="shared" si="8"/>
        <v>0.43604292110545007</v>
      </c>
      <c r="M39" s="14">
        <f t="shared" si="9"/>
        <v>116</v>
      </c>
    </row>
    <row r="40" spans="1:15" ht="15.75" x14ac:dyDescent="0.25">
      <c r="A40" s="18">
        <v>1202</v>
      </c>
      <c r="B40" s="19" t="s">
        <v>55</v>
      </c>
      <c r="C40" s="20">
        <v>0.7</v>
      </c>
      <c r="D40" s="21">
        <v>5133</v>
      </c>
      <c r="E40" s="22">
        <v>2328</v>
      </c>
      <c r="F40" s="28">
        <f t="shared" si="5"/>
        <v>0.45353594389246055</v>
      </c>
      <c r="G40" s="12">
        <v>2321</v>
      </c>
      <c r="H40" s="28">
        <f t="shared" si="6"/>
        <v>0.45217221897525811</v>
      </c>
      <c r="I40" s="12">
        <v>2331</v>
      </c>
      <c r="J40" s="30">
        <f t="shared" si="7"/>
        <v>0.45412039742840443</v>
      </c>
      <c r="K40" s="12">
        <v>2331</v>
      </c>
      <c r="L40" s="30">
        <f t="shared" si="8"/>
        <v>0.45412039742840443</v>
      </c>
      <c r="M40" s="14">
        <f t="shared" si="9"/>
        <v>0</v>
      </c>
    </row>
    <row r="41" spans="1:15" ht="15.75" x14ac:dyDescent="0.25">
      <c r="A41" s="18">
        <v>3202</v>
      </c>
      <c r="B41" s="19" t="s">
        <v>57</v>
      </c>
      <c r="C41" s="20">
        <v>0.7</v>
      </c>
      <c r="D41" s="21">
        <v>2574</v>
      </c>
      <c r="E41" s="22">
        <v>851</v>
      </c>
      <c r="F41" s="28">
        <f t="shared" si="5"/>
        <v>0.33061383061383059</v>
      </c>
      <c r="G41" s="12">
        <v>1017</v>
      </c>
      <c r="H41" s="28">
        <f t="shared" si="6"/>
        <v>0.3951048951048951</v>
      </c>
      <c r="I41" s="12">
        <v>1114</v>
      </c>
      <c r="J41" s="30">
        <f t="shared" si="7"/>
        <v>0.43278943278943277</v>
      </c>
      <c r="K41" s="12">
        <v>1186</v>
      </c>
      <c r="L41" s="30">
        <f t="shared" si="8"/>
        <v>0.46076146076146074</v>
      </c>
      <c r="M41" s="14">
        <f t="shared" si="9"/>
        <v>72</v>
      </c>
    </row>
    <row r="42" spans="1:15" ht="15.75" x14ac:dyDescent="0.25">
      <c r="A42" s="15">
        <v>4022</v>
      </c>
      <c r="B42" s="16" t="s">
        <v>54</v>
      </c>
      <c r="C42" s="20">
        <v>0.7</v>
      </c>
      <c r="D42" s="21">
        <v>21149</v>
      </c>
      <c r="E42" s="22">
        <v>7260</v>
      </c>
      <c r="F42" s="28">
        <f t="shared" si="5"/>
        <v>0.34327864201617098</v>
      </c>
      <c r="G42" s="12">
        <v>9527</v>
      </c>
      <c r="H42" s="28">
        <f t="shared" si="6"/>
        <v>0.45047047141708829</v>
      </c>
      <c r="I42" s="12">
        <v>9701</v>
      </c>
      <c r="J42" s="30">
        <f t="shared" si="7"/>
        <v>0.45869781077119487</v>
      </c>
      <c r="K42" s="12">
        <v>9952</v>
      </c>
      <c r="L42" s="30">
        <f t="shared" si="8"/>
        <v>0.47056598420729112</v>
      </c>
      <c r="M42" s="14">
        <f t="shared" si="9"/>
        <v>251</v>
      </c>
      <c r="O42" s="106"/>
    </row>
    <row r="43" spans="1:15" ht="15.75" x14ac:dyDescent="0.25">
      <c r="A43" s="18">
        <v>1002</v>
      </c>
      <c r="B43" s="19" t="s">
        <v>53</v>
      </c>
      <c r="C43" s="20">
        <v>0.7</v>
      </c>
      <c r="D43" s="21">
        <v>2258</v>
      </c>
      <c r="E43" s="22">
        <v>954</v>
      </c>
      <c r="F43" s="28">
        <f t="shared" si="5"/>
        <v>0.42249778565101859</v>
      </c>
      <c r="G43" s="12">
        <v>1048</v>
      </c>
      <c r="H43" s="28">
        <f t="shared" si="6"/>
        <v>0.46412754650132859</v>
      </c>
      <c r="I43" s="12">
        <v>1059</v>
      </c>
      <c r="J43" s="30">
        <f t="shared" si="7"/>
        <v>0.46899911426040741</v>
      </c>
      <c r="K43" s="12">
        <v>1087</v>
      </c>
      <c r="L43" s="30">
        <f t="shared" si="8"/>
        <v>0.48139946855624444</v>
      </c>
      <c r="M43" s="14">
        <f t="shared" si="9"/>
        <v>28</v>
      </c>
    </row>
    <row r="44" spans="1:15" ht="15.75" x14ac:dyDescent="0.25">
      <c r="A44" s="23">
        <v>1702</v>
      </c>
      <c r="B44" s="24" t="s">
        <v>56</v>
      </c>
      <c r="C44" s="20">
        <v>0.7</v>
      </c>
      <c r="D44" s="21">
        <v>6585</v>
      </c>
      <c r="E44" s="22">
        <v>2219</v>
      </c>
      <c r="F44" s="28">
        <f t="shared" si="5"/>
        <v>0.3369779802581625</v>
      </c>
      <c r="G44" s="12">
        <v>2790</v>
      </c>
      <c r="H44" s="28">
        <f t="shared" si="6"/>
        <v>0.42369020501138954</v>
      </c>
      <c r="I44" s="12">
        <v>2854</v>
      </c>
      <c r="J44" s="30">
        <f t="shared" si="7"/>
        <v>0.43340926347760061</v>
      </c>
      <c r="K44" s="12">
        <v>3214</v>
      </c>
      <c r="L44" s="30">
        <f t="shared" si="8"/>
        <v>0.48807896735003797</v>
      </c>
      <c r="M44" s="14">
        <f t="shared" si="9"/>
        <v>360</v>
      </c>
    </row>
    <row r="45" spans="1:15" ht="15.75" x14ac:dyDescent="0.25">
      <c r="A45" s="23">
        <v>5401</v>
      </c>
      <c r="B45" s="24" t="s">
        <v>52</v>
      </c>
      <c r="C45" s="20">
        <v>0.7</v>
      </c>
      <c r="D45" s="21">
        <v>12109</v>
      </c>
      <c r="E45" s="22">
        <v>5039</v>
      </c>
      <c r="F45" s="28">
        <f t="shared" si="5"/>
        <v>0.41613675778346682</v>
      </c>
      <c r="G45" s="12">
        <v>5710</v>
      </c>
      <c r="H45" s="28">
        <f t="shared" si="6"/>
        <v>0.4715500867123627</v>
      </c>
      <c r="I45" s="12">
        <v>5903</v>
      </c>
      <c r="J45" s="30">
        <f t="shared" si="7"/>
        <v>0.48748864480964571</v>
      </c>
      <c r="K45" s="12">
        <v>6462</v>
      </c>
      <c r="L45" s="27">
        <f t="shared" si="8"/>
        <v>0.53365265504996284</v>
      </c>
      <c r="M45" s="14">
        <f t="shared" si="9"/>
        <v>559</v>
      </c>
    </row>
    <row r="46" spans="1:15" ht="15.75" x14ac:dyDescent="0.25">
      <c r="A46" s="18">
        <v>2702</v>
      </c>
      <c r="B46" s="19" t="s">
        <v>49</v>
      </c>
      <c r="C46" s="20">
        <v>0.7</v>
      </c>
      <c r="D46" s="21">
        <v>966</v>
      </c>
      <c r="E46" s="22">
        <v>490</v>
      </c>
      <c r="F46" s="17">
        <f t="shared" si="5"/>
        <v>0.50724637681159424</v>
      </c>
      <c r="G46" s="12">
        <v>516</v>
      </c>
      <c r="H46" s="17">
        <f t="shared" si="6"/>
        <v>0.53416149068322982</v>
      </c>
      <c r="I46" s="12">
        <v>516</v>
      </c>
      <c r="J46" s="27">
        <f t="shared" si="7"/>
        <v>0.53416149068322982</v>
      </c>
      <c r="K46" s="12">
        <v>521</v>
      </c>
      <c r="L46" s="27">
        <f t="shared" si="8"/>
        <v>0.53933747412008282</v>
      </c>
      <c r="M46" s="14">
        <f t="shared" si="9"/>
        <v>5</v>
      </c>
    </row>
    <row r="47" spans="1:15" ht="30" x14ac:dyDescent="0.25">
      <c r="A47" s="18">
        <v>5705</v>
      </c>
      <c r="B47" s="19" t="s">
        <v>48</v>
      </c>
      <c r="C47" s="20">
        <v>0.7</v>
      </c>
      <c r="D47" s="21">
        <v>791</v>
      </c>
      <c r="E47" s="22">
        <v>363</v>
      </c>
      <c r="F47" s="28">
        <f t="shared" si="5"/>
        <v>0.45891276864728192</v>
      </c>
      <c r="G47" s="12">
        <v>396</v>
      </c>
      <c r="H47" s="17">
        <f t="shared" si="6"/>
        <v>0.50063211125158025</v>
      </c>
      <c r="I47" s="12">
        <v>426</v>
      </c>
      <c r="J47" s="27">
        <f t="shared" si="7"/>
        <v>0.53855878634639698</v>
      </c>
      <c r="K47" s="12">
        <v>441</v>
      </c>
      <c r="L47" s="27">
        <f t="shared" si="8"/>
        <v>0.55752212389380529</v>
      </c>
      <c r="M47" s="14">
        <f t="shared" si="9"/>
        <v>15</v>
      </c>
    </row>
    <row r="48" spans="1:15" ht="15.75" x14ac:dyDescent="0.25">
      <c r="A48" s="18">
        <v>4099</v>
      </c>
      <c r="B48" s="19" t="s">
        <v>47</v>
      </c>
      <c r="C48" s="20">
        <v>0.7</v>
      </c>
      <c r="D48" s="21">
        <v>2144</v>
      </c>
      <c r="E48" s="21">
        <v>939</v>
      </c>
      <c r="F48" s="28">
        <f t="shared" si="5"/>
        <v>0.43796641791044777</v>
      </c>
      <c r="G48" s="29">
        <v>1114</v>
      </c>
      <c r="H48" s="17">
        <f t="shared" si="6"/>
        <v>0.51958955223880599</v>
      </c>
      <c r="I48" s="29">
        <v>1180</v>
      </c>
      <c r="J48" s="27">
        <f t="shared" si="7"/>
        <v>0.55037313432835822</v>
      </c>
      <c r="K48" s="29">
        <v>1225</v>
      </c>
      <c r="L48" s="27">
        <f t="shared" si="8"/>
        <v>0.57136194029850751</v>
      </c>
      <c r="M48" s="14">
        <f t="shared" si="9"/>
        <v>45</v>
      </c>
    </row>
    <row r="49" spans="1:15" ht="15.75" x14ac:dyDescent="0.25">
      <c r="A49" s="23">
        <v>902</v>
      </c>
      <c r="B49" s="24" t="s">
        <v>50</v>
      </c>
      <c r="C49" s="20">
        <v>0.7</v>
      </c>
      <c r="D49" s="21">
        <v>7176</v>
      </c>
      <c r="E49" s="22">
        <v>3507</v>
      </c>
      <c r="F49" s="28">
        <f t="shared" si="5"/>
        <v>0.48871237458193978</v>
      </c>
      <c r="G49" s="12">
        <v>3732</v>
      </c>
      <c r="H49" s="17">
        <f t="shared" si="6"/>
        <v>0.52006688963210701</v>
      </c>
      <c r="I49" s="12">
        <v>3790</v>
      </c>
      <c r="J49" s="27">
        <f t="shared" si="7"/>
        <v>0.52814938684503898</v>
      </c>
      <c r="K49" s="12">
        <v>4127</v>
      </c>
      <c r="L49" s="27">
        <f t="shared" si="8"/>
        <v>0.57511148272017842</v>
      </c>
      <c r="M49" s="14">
        <f t="shared" si="9"/>
        <v>337</v>
      </c>
    </row>
    <row r="50" spans="1:15" ht="15.75" x14ac:dyDescent="0.25">
      <c r="A50" s="23">
        <v>3102</v>
      </c>
      <c r="B50" s="24" t="s">
        <v>45</v>
      </c>
      <c r="C50" s="20">
        <v>0.7</v>
      </c>
      <c r="D50" s="21">
        <v>15068</v>
      </c>
      <c r="E50" s="22">
        <v>7506</v>
      </c>
      <c r="F50" s="17">
        <f t="shared" si="5"/>
        <v>0.49814175736660471</v>
      </c>
      <c r="G50" s="12">
        <v>8526</v>
      </c>
      <c r="H50" s="17">
        <f t="shared" si="6"/>
        <v>0.56583488186886122</v>
      </c>
      <c r="I50" s="12">
        <v>8721</v>
      </c>
      <c r="J50" s="27">
        <f t="shared" si="7"/>
        <v>0.57877621449429251</v>
      </c>
      <c r="K50" s="12">
        <v>8906</v>
      </c>
      <c r="L50" s="27">
        <f t="shared" si="8"/>
        <v>0.59105388903636846</v>
      </c>
      <c r="M50" s="14">
        <f t="shared" si="9"/>
        <v>185</v>
      </c>
    </row>
    <row r="51" spans="1:15" ht="15.75" x14ac:dyDescent="0.25">
      <c r="A51" s="15">
        <v>4024</v>
      </c>
      <c r="B51" s="16" t="s">
        <v>46</v>
      </c>
      <c r="C51" s="20">
        <v>0.7</v>
      </c>
      <c r="D51" s="21">
        <v>61935</v>
      </c>
      <c r="E51" s="22">
        <v>33283</v>
      </c>
      <c r="F51" s="17">
        <f t="shared" si="5"/>
        <v>0.53738596916121739</v>
      </c>
      <c r="G51" s="12">
        <v>33967</v>
      </c>
      <c r="H51" s="17">
        <f t="shared" si="6"/>
        <v>0.54842980544118836</v>
      </c>
      <c r="I51" s="12">
        <v>34855</v>
      </c>
      <c r="J51" s="27">
        <f t="shared" si="7"/>
        <v>0.56276741745378223</v>
      </c>
      <c r="K51" s="12">
        <v>36806</v>
      </c>
      <c r="L51" s="27">
        <f t="shared" si="8"/>
        <v>0.59426818438685713</v>
      </c>
      <c r="M51" s="14">
        <f t="shared" si="9"/>
        <v>1951</v>
      </c>
    </row>
    <row r="52" spans="1:15" ht="30" x14ac:dyDescent="0.25">
      <c r="A52" s="15">
        <v>5003</v>
      </c>
      <c r="B52" s="16" t="s">
        <v>44</v>
      </c>
      <c r="C52" s="20">
        <v>0.7</v>
      </c>
      <c r="D52" s="21">
        <v>19194</v>
      </c>
      <c r="E52" s="22">
        <v>9659</v>
      </c>
      <c r="F52" s="17">
        <f t="shared" si="5"/>
        <v>0.50323017609669685</v>
      </c>
      <c r="G52" s="12">
        <v>11159</v>
      </c>
      <c r="H52" s="17">
        <f t="shared" si="6"/>
        <v>0.58137959779097637</v>
      </c>
      <c r="I52" s="12">
        <v>11465</v>
      </c>
      <c r="J52" s="27">
        <f t="shared" si="7"/>
        <v>0.59732207981660934</v>
      </c>
      <c r="K52" s="12">
        <v>11936</v>
      </c>
      <c r="L52" s="27">
        <f t="shared" si="8"/>
        <v>0.62186099822861307</v>
      </c>
      <c r="M52" s="14">
        <f t="shared" si="9"/>
        <v>471</v>
      </c>
    </row>
    <row r="53" spans="1:15" ht="15.75" x14ac:dyDescent="0.25">
      <c r="A53" s="23">
        <v>4050</v>
      </c>
      <c r="B53" s="24" t="s">
        <v>43</v>
      </c>
      <c r="C53" s="20">
        <v>0.7</v>
      </c>
      <c r="D53" s="21">
        <v>1581</v>
      </c>
      <c r="E53" s="22">
        <v>1015</v>
      </c>
      <c r="F53" s="17">
        <f t="shared" si="5"/>
        <v>0.64199873497786208</v>
      </c>
      <c r="G53" s="12">
        <v>1015</v>
      </c>
      <c r="H53" s="17">
        <f t="shared" si="6"/>
        <v>0.64199873497786208</v>
      </c>
      <c r="I53" s="12">
        <v>1015</v>
      </c>
      <c r="J53" s="27">
        <f t="shared" si="7"/>
        <v>0.64199873497786208</v>
      </c>
      <c r="K53" s="12">
        <v>1015</v>
      </c>
      <c r="L53" s="27">
        <f t="shared" si="8"/>
        <v>0.64199873497786208</v>
      </c>
      <c r="M53" s="14">
        <f t="shared" si="9"/>
        <v>0</v>
      </c>
    </row>
    <row r="54" spans="1:15" ht="15.75" x14ac:dyDescent="0.25">
      <c r="A54" s="18">
        <v>1402</v>
      </c>
      <c r="B54" s="19" t="s">
        <v>42</v>
      </c>
      <c r="C54" s="20">
        <v>0.7</v>
      </c>
      <c r="D54" s="21">
        <v>1804</v>
      </c>
      <c r="E54" s="22">
        <v>1102</v>
      </c>
      <c r="F54" s="17">
        <f t="shared" si="5"/>
        <v>0.61086474501108645</v>
      </c>
      <c r="G54" s="12">
        <v>1149</v>
      </c>
      <c r="H54" s="17">
        <f t="shared" si="6"/>
        <v>0.63691796008869184</v>
      </c>
      <c r="I54" s="12">
        <v>1162</v>
      </c>
      <c r="J54" s="27">
        <f t="shared" si="7"/>
        <v>0.64412416851441245</v>
      </c>
      <c r="K54" s="12">
        <v>1169</v>
      </c>
      <c r="L54" s="27">
        <f t="shared" si="8"/>
        <v>0.64800443458980039</v>
      </c>
      <c r="M54" s="14">
        <f t="shared" si="9"/>
        <v>7</v>
      </c>
    </row>
    <row r="55" spans="1:15" ht="15.75" x14ac:dyDescent="0.25">
      <c r="A55" s="18">
        <v>4098</v>
      </c>
      <c r="B55" s="19" t="s">
        <v>51</v>
      </c>
      <c r="C55" s="20">
        <v>0.7</v>
      </c>
      <c r="D55" s="21">
        <v>1469</v>
      </c>
      <c r="E55" s="22">
        <v>723</v>
      </c>
      <c r="F55" s="28">
        <f t="shared" si="5"/>
        <v>0.4921715452688904</v>
      </c>
      <c r="G55" s="12">
        <v>723</v>
      </c>
      <c r="H55" s="28">
        <f t="shared" si="6"/>
        <v>0.4921715452688904</v>
      </c>
      <c r="I55" s="12">
        <v>723</v>
      </c>
      <c r="J55" s="30">
        <f t="shared" si="7"/>
        <v>0.4921715452688904</v>
      </c>
      <c r="K55" s="12">
        <v>994</v>
      </c>
      <c r="L55" s="27">
        <f t="shared" si="8"/>
        <v>0.67665078284547309</v>
      </c>
      <c r="M55" s="14">
        <f t="shared" si="9"/>
        <v>271</v>
      </c>
    </row>
    <row r="56" spans="1:15" ht="15.75" x14ac:dyDescent="0.25">
      <c r="A56" s="18">
        <v>5716</v>
      </c>
      <c r="B56" s="19" t="s">
        <v>41</v>
      </c>
      <c r="C56" s="20">
        <v>0.7</v>
      </c>
      <c r="D56" s="21">
        <v>2618</v>
      </c>
      <c r="E56" s="22">
        <v>1656</v>
      </c>
      <c r="F56" s="17">
        <f t="shared" si="5"/>
        <v>0.63254392666157377</v>
      </c>
      <c r="G56" s="12">
        <v>1794</v>
      </c>
      <c r="H56" s="17">
        <f t="shared" si="6"/>
        <v>0.68525592055003814</v>
      </c>
      <c r="I56" s="12">
        <v>1800</v>
      </c>
      <c r="J56" s="27">
        <f t="shared" si="7"/>
        <v>0.6875477463712758</v>
      </c>
      <c r="K56" s="12">
        <v>1848</v>
      </c>
      <c r="L56" s="13">
        <f t="shared" si="8"/>
        <v>0.70588235294117652</v>
      </c>
      <c r="M56" s="14">
        <f t="shared" si="9"/>
        <v>48</v>
      </c>
    </row>
    <row r="57" spans="1:15" ht="15.75" x14ac:dyDescent="0.25">
      <c r="A57" s="15">
        <v>4018</v>
      </c>
      <c r="B57" s="16" t="s">
        <v>39</v>
      </c>
      <c r="C57" s="20">
        <v>0.7</v>
      </c>
      <c r="D57" s="21">
        <v>7901</v>
      </c>
      <c r="E57" s="22">
        <v>5128</v>
      </c>
      <c r="F57" s="17">
        <f t="shared" si="5"/>
        <v>0.64903176813061636</v>
      </c>
      <c r="G57" s="12">
        <v>5517</v>
      </c>
      <c r="H57" s="11">
        <f t="shared" si="6"/>
        <v>0.69826604227312994</v>
      </c>
      <c r="I57" s="12">
        <v>5620</v>
      </c>
      <c r="J57" s="13">
        <f t="shared" si="7"/>
        <v>0.71130236678901404</v>
      </c>
      <c r="K57" s="12">
        <v>5757</v>
      </c>
      <c r="L57" s="13">
        <f t="shared" si="8"/>
        <v>0.72864194405771421</v>
      </c>
      <c r="M57" s="14">
        <f t="shared" si="9"/>
        <v>137</v>
      </c>
    </row>
    <row r="58" spans="1:15" ht="15.75" x14ac:dyDescent="0.25">
      <c r="A58" s="18">
        <v>4026</v>
      </c>
      <c r="B58" s="19" t="s">
        <v>38</v>
      </c>
      <c r="C58" s="20">
        <v>0.7</v>
      </c>
      <c r="D58" s="21">
        <v>1956</v>
      </c>
      <c r="E58" s="22">
        <v>1215</v>
      </c>
      <c r="F58" s="17">
        <f t="shared" si="5"/>
        <v>0.62116564417177911</v>
      </c>
      <c r="G58" s="12">
        <v>1338</v>
      </c>
      <c r="H58" s="17">
        <f t="shared" si="6"/>
        <v>0.68404907975460127</v>
      </c>
      <c r="I58" s="12">
        <v>1423</v>
      </c>
      <c r="J58" s="13">
        <f t="shared" si="7"/>
        <v>0.72750511247443761</v>
      </c>
      <c r="K58" s="12">
        <v>1450</v>
      </c>
      <c r="L58" s="13">
        <f t="shared" si="8"/>
        <v>0.74130879345603273</v>
      </c>
      <c r="M58" s="14">
        <f t="shared" si="9"/>
        <v>27</v>
      </c>
    </row>
    <row r="59" spans="1:15" ht="15.75" x14ac:dyDescent="0.25">
      <c r="A59" s="18">
        <v>5201</v>
      </c>
      <c r="B59" s="19" t="s">
        <v>40</v>
      </c>
      <c r="C59" s="20">
        <v>0.7</v>
      </c>
      <c r="D59" s="21">
        <v>1282</v>
      </c>
      <c r="E59" s="22">
        <v>729</v>
      </c>
      <c r="F59" s="17">
        <f t="shared" si="5"/>
        <v>0.56864274570982842</v>
      </c>
      <c r="G59" s="12">
        <v>858</v>
      </c>
      <c r="H59" s="17">
        <f t="shared" si="6"/>
        <v>0.66926677067082685</v>
      </c>
      <c r="I59" s="12">
        <v>907</v>
      </c>
      <c r="J59" s="13">
        <f t="shared" si="7"/>
        <v>0.70748829953198122</v>
      </c>
      <c r="K59" s="12">
        <v>960</v>
      </c>
      <c r="L59" s="13">
        <f t="shared" si="8"/>
        <v>0.74882995319812795</v>
      </c>
      <c r="M59" s="14">
        <f t="shared" si="9"/>
        <v>53</v>
      </c>
    </row>
    <row r="60" spans="1:15" ht="15.75" x14ac:dyDescent="0.25">
      <c r="A60" s="23">
        <v>1502</v>
      </c>
      <c r="B60" s="24" t="s">
        <v>37</v>
      </c>
      <c r="C60" s="20">
        <v>0.7</v>
      </c>
      <c r="D60" s="21">
        <v>4660</v>
      </c>
      <c r="E60" s="22">
        <v>3401</v>
      </c>
      <c r="F60" s="11">
        <f t="shared" si="5"/>
        <v>0.7298283261802575</v>
      </c>
      <c r="G60" s="12">
        <v>3568</v>
      </c>
      <c r="H60" s="11">
        <f t="shared" si="6"/>
        <v>0.76566523605150216</v>
      </c>
      <c r="I60" s="12">
        <v>3636</v>
      </c>
      <c r="J60" s="13">
        <f t="shared" si="7"/>
        <v>0.78025751072961369</v>
      </c>
      <c r="K60" s="12">
        <v>3647</v>
      </c>
      <c r="L60" s="13">
        <f t="shared" si="8"/>
        <v>0.78261802575107298</v>
      </c>
      <c r="M60" s="14">
        <f t="shared" si="9"/>
        <v>11</v>
      </c>
    </row>
    <row r="61" spans="1:15" ht="15.75" x14ac:dyDescent="0.25">
      <c r="A61" s="23">
        <v>5606</v>
      </c>
      <c r="B61" s="24" t="s">
        <v>36</v>
      </c>
      <c r="C61" s="20">
        <v>0.7</v>
      </c>
      <c r="D61" s="21">
        <v>5291</v>
      </c>
      <c r="E61" s="22">
        <v>4087</v>
      </c>
      <c r="F61" s="180">
        <f t="shared" si="5"/>
        <v>0.77244377244377249</v>
      </c>
      <c r="G61" s="12">
        <v>4471</v>
      </c>
      <c r="H61" s="180">
        <f t="shared" si="6"/>
        <v>0.84501984501984506</v>
      </c>
      <c r="I61" s="12">
        <v>4471</v>
      </c>
      <c r="J61" s="13">
        <f t="shared" si="7"/>
        <v>0.84501984501984506</v>
      </c>
      <c r="K61" s="12">
        <v>4471</v>
      </c>
      <c r="L61" s="13">
        <f t="shared" si="8"/>
        <v>0.84501984501984506</v>
      </c>
      <c r="M61" s="14">
        <f t="shared" si="9"/>
        <v>0</v>
      </c>
      <c r="O61" s="106"/>
    </row>
    <row r="62" spans="1:15" ht="15.75" x14ac:dyDescent="0.25">
      <c r="A62" s="23">
        <v>5902</v>
      </c>
      <c r="B62" s="24" t="s">
        <v>35</v>
      </c>
      <c r="C62" s="20">
        <v>0.7</v>
      </c>
      <c r="D62" s="21">
        <v>6871</v>
      </c>
      <c r="E62" s="22">
        <v>4868</v>
      </c>
      <c r="F62" s="11">
        <f t="shared" si="5"/>
        <v>0.70848493669043811</v>
      </c>
      <c r="G62" s="12">
        <v>5703</v>
      </c>
      <c r="H62" s="11">
        <f t="shared" si="6"/>
        <v>0.83001018774559743</v>
      </c>
      <c r="I62" s="12">
        <v>5848</v>
      </c>
      <c r="J62" s="13">
        <f t="shared" si="7"/>
        <v>0.85111337505457718</v>
      </c>
      <c r="K62" s="12">
        <v>6011</v>
      </c>
      <c r="L62" s="13">
        <f t="shared" si="8"/>
        <v>0.87483626837432693</v>
      </c>
      <c r="M62" s="14">
        <f t="shared" si="9"/>
        <v>163</v>
      </c>
    </row>
    <row r="63" spans="1:15" ht="30" x14ac:dyDescent="0.25">
      <c r="A63" s="18">
        <v>5715</v>
      </c>
      <c r="B63" s="19" t="s">
        <v>34</v>
      </c>
      <c r="C63" s="20">
        <v>0.7</v>
      </c>
      <c r="D63" s="21">
        <v>1151</v>
      </c>
      <c r="E63" s="22">
        <v>499</v>
      </c>
      <c r="F63" s="28">
        <f t="shared" si="5"/>
        <v>0.43353605560382275</v>
      </c>
      <c r="G63" s="12">
        <v>999</v>
      </c>
      <c r="H63" s="11">
        <f t="shared" si="6"/>
        <v>0.86794092093831454</v>
      </c>
      <c r="I63" s="12">
        <v>1018</v>
      </c>
      <c r="J63" s="13">
        <f t="shared" si="7"/>
        <v>0.88444830582102518</v>
      </c>
      <c r="K63" s="12">
        <v>1031</v>
      </c>
      <c r="L63" s="13">
        <f t="shared" si="8"/>
        <v>0.89574283231972196</v>
      </c>
      <c r="M63" s="14">
        <f t="shared" si="9"/>
        <v>13</v>
      </c>
    </row>
    <row r="64" spans="1:15" ht="15.75" x14ac:dyDescent="0.25">
      <c r="A64" s="18">
        <v>4043</v>
      </c>
      <c r="B64" s="19" t="s">
        <v>32</v>
      </c>
      <c r="C64" s="20">
        <v>0.7</v>
      </c>
      <c r="D64" s="21">
        <v>6354</v>
      </c>
      <c r="E64" s="22">
        <v>5175</v>
      </c>
      <c r="F64" s="11">
        <f t="shared" si="5"/>
        <v>0.81444759206798867</v>
      </c>
      <c r="G64" s="12">
        <v>5845</v>
      </c>
      <c r="H64" s="11">
        <f t="shared" si="6"/>
        <v>0.91989298079949633</v>
      </c>
      <c r="I64" s="12">
        <v>5845</v>
      </c>
      <c r="J64" s="13">
        <f t="shared" si="7"/>
        <v>0.91989298079949633</v>
      </c>
      <c r="K64" s="12">
        <v>5845</v>
      </c>
      <c r="L64" s="13">
        <f t="shared" si="8"/>
        <v>0.91989298079949633</v>
      </c>
      <c r="M64" s="14">
        <f t="shared" si="9"/>
        <v>0</v>
      </c>
    </row>
    <row r="65" spans="1:15" ht="15.75" x14ac:dyDescent="0.25">
      <c r="A65" s="18">
        <v>5721</v>
      </c>
      <c r="B65" s="19" t="s">
        <v>33</v>
      </c>
      <c r="C65" s="20">
        <v>0.7</v>
      </c>
      <c r="D65" s="21">
        <v>2125</v>
      </c>
      <c r="E65" s="22">
        <v>1650</v>
      </c>
      <c r="F65" s="11">
        <f t="shared" si="5"/>
        <v>0.77647058823529413</v>
      </c>
      <c r="G65" s="12">
        <v>1822</v>
      </c>
      <c r="H65" s="11">
        <f t="shared" si="6"/>
        <v>0.85741176470588232</v>
      </c>
      <c r="I65" s="12">
        <v>1917</v>
      </c>
      <c r="J65" s="13">
        <f t="shared" si="7"/>
        <v>0.90211764705882358</v>
      </c>
      <c r="K65" s="12">
        <v>1966</v>
      </c>
      <c r="L65" s="13">
        <f t="shared" si="8"/>
        <v>0.92517647058823527</v>
      </c>
      <c r="M65" s="14">
        <f t="shared" si="9"/>
        <v>49</v>
      </c>
    </row>
    <row r="66" spans="1:15" ht="15.75" x14ac:dyDescent="0.25">
      <c r="A66" s="23">
        <v>4044</v>
      </c>
      <c r="B66" s="24" t="s">
        <v>30</v>
      </c>
      <c r="C66" s="20">
        <v>0.7</v>
      </c>
      <c r="D66" s="21">
        <v>3167</v>
      </c>
      <c r="E66" s="22">
        <v>2753</v>
      </c>
      <c r="F66" s="11">
        <f t="shared" si="5"/>
        <v>0.86927691821913478</v>
      </c>
      <c r="G66" s="12">
        <v>2932</v>
      </c>
      <c r="H66" s="11">
        <f t="shared" si="6"/>
        <v>0.92579728449636878</v>
      </c>
      <c r="I66" s="12">
        <v>2990</v>
      </c>
      <c r="J66" s="13">
        <f t="shared" si="7"/>
        <v>0.94411114619513736</v>
      </c>
      <c r="K66" s="12">
        <v>3000</v>
      </c>
      <c r="L66" s="13">
        <f t="shared" si="8"/>
        <v>0.94726870855699397</v>
      </c>
      <c r="M66" s="14">
        <f t="shared" si="9"/>
        <v>10</v>
      </c>
    </row>
    <row r="67" spans="1:15" ht="30" x14ac:dyDescent="0.25">
      <c r="A67" s="18">
        <v>5702</v>
      </c>
      <c r="B67" s="19" t="s">
        <v>31</v>
      </c>
      <c r="C67" s="20">
        <v>0.7</v>
      </c>
      <c r="D67" s="21">
        <v>1509</v>
      </c>
      <c r="E67" s="22">
        <v>1269</v>
      </c>
      <c r="F67" s="11">
        <f t="shared" si="5"/>
        <v>0.84095427435387671</v>
      </c>
      <c r="G67" s="12">
        <v>1359</v>
      </c>
      <c r="H67" s="11">
        <f t="shared" si="6"/>
        <v>0.90059642147117291</v>
      </c>
      <c r="I67" s="12">
        <v>1400</v>
      </c>
      <c r="J67" s="13">
        <f t="shared" si="7"/>
        <v>0.92776673293571899</v>
      </c>
      <c r="K67" s="12">
        <v>1449</v>
      </c>
      <c r="L67" s="13">
        <f t="shared" si="8"/>
        <v>0.96023856858846923</v>
      </c>
      <c r="M67" s="14">
        <f t="shared" si="9"/>
        <v>49</v>
      </c>
    </row>
    <row r="68" spans="1:15" ht="15.75" x14ac:dyDescent="0.25">
      <c r="A68" s="18">
        <v>2402</v>
      </c>
      <c r="B68" s="19" t="s">
        <v>29</v>
      </c>
      <c r="C68" s="20">
        <v>0.7</v>
      </c>
      <c r="D68" s="21">
        <v>1747</v>
      </c>
      <c r="E68" s="22">
        <v>1509</v>
      </c>
      <c r="F68" s="11">
        <f t="shared" si="5"/>
        <v>0.86376645678305664</v>
      </c>
      <c r="G68" s="12">
        <v>1646</v>
      </c>
      <c r="H68" s="11">
        <f t="shared" si="6"/>
        <v>0.94218660560961653</v>
      </c>
      <c r="I68" s="12">
        <v>1666</v>
      </c>
      <c r="J68" s="13">
        <f t="shared" si="7"/>
        <v>0.95363480251860333</v>
      </c>
      <c r="K68" s="12">
        <v>1679</v>
      </c>
      <c r="L68" s="13">
        <f t="shared" si="8"/>
        <v>0.96107613050944474</v>
      </c>
      <c r="M68" s="14">
        <f t="shared" si="9"/>
        <v>13</v>
      </c>
    </row>
    <row r="69" spans="1:15" ht="15.75" x14ac:dyDescent="0.25">
      <c r="A69" s="18">
        <v>5501</v>
      </c>
      <c r="B69" s="19" t="s">
        <v>28</v>
      </c>
      <c r="C69" s="20">
        <v>0.7</v>
      </c>
      <c r="D69" s="21">
        <v>2359</v>
      </c>
      <c r="E69" s="22">
        <v>2028</v>
      </c>
      <c r="F69" s="11">
        <f t="shared" ref="F69" si="10">E69/D69</f>
        <v>0.85968630775752441</v>
      </c>
      <c r="G69" s="12">
        <v>2284</v>
      </c>
      <c r="H69" s="11">
        <f t="shared" ref="H69" si="11">G69/D69</f>
        <v>0.96820686731665961</v>
      </c>
      <c r="I69" s="12">
        <v>2300</v>
      </c>
      <c r="J69" s="13">
        <f t="shared" ref="J69" si="12">I69/D69</f>
        <v>0.97498940228910558</v>
      </c>
      <c r="K69" s="12">
        <v>2331</v>
      </c>
      <c r="L69" s="13">
        <f t="shared" ref="L69" si="13">K69/D69</f>
        <v>0.98813056379821962</v>
      </c>
      <c r="M69" s="14">
        <f t="shared" si="9"/>
        <v>31</v>
      </c>
    </row>
    <row r="70" spans="1:15" ht="15.75" x14ac:dyDescent="0.25">
      <c r="A70" s="23">
        <v>3415</v>
      </c>
      <c r="B70" s="24" t="s">
        <v>23</v>
      </c>
      <c r="C70" s="20">
        <v>0.7</v>
      </c>
      <c r="D70" s="22">
        <v>0</v>
      </c>
      <c r="E70" s="22">
        <v>246</v>
      </c>
      <c r="F70" s="11">
        <v>1</v>
      </c>
      <c r="G70" s="12">
        <v>276</v>
      </c>
      <c r="H70" s="11">
        <v>1</v>
      </c>
      <c r="I70" s="12">
        <v>284</v>
      </c>
      <c r="J70" s="13">
        <v>1</v>
      </c>
      <c r="K70" s="12">
        <v>294</v>
      </c>
      <c r="L70" s="13">
        <v>1</v>
      </c>
      <c r="M70" s="14">
        <f t="shared" ref="M70:M81" si="14">K70-I70</f>
        <v>10</v>
      </c>
      <c r="O70" s="25" t="s">
        <v>24</v>
      </c>
    </row>
    <row r="71" spans="1:15" ht="15.75" x14ac:dyDescent="0.25">
      <c r="A71" s="23">
        <v>4005</v>
      </c>
      <c r="B71" s="24" t="s">
        <v>25</v>
      </c>
      <c r="C71" s="20">
        <v>0.7</v>
      </c>
      <c r="D71" s="22">
        <v>0</v>
      </c>
      <c r="E71" s="22">
        <v>280</v>
      </c>
      <c r="F71" s="11">
        <v>1</v>
      </c>
      <c r="G71" s="12">
        <v>292</v>
      </c>
      <c r="H71" s="11">
        <v>1</v>
      </c>
      <c r="I71" s="12">
        <v>296</v>
      </c>
      <c r="J71" s="13">
        <v>1</v>
      </c>
      <c r="K71" s="12">
        <v>371</v>
      </c>
      <c r="L71" s="13">
        <v>1</v>
      </c>
      <c r="M71" s="14">
        <f t="shared" si="14"/>
        <v>75</v>
      </c>
      <c r="O71" s="25" t="s">
        <v>24</v>
      </c>
    </row>
    <row r="72" spans="1:15" ht="30" x14ac:dyDescent="0.25">
      <c r="A72" s="23">
        <v>6013</v>
      </c>
      <c r="B72" s="24" t="s">
        <v>26</v>
      </c>
      <c r="C72" s="20">
        <v>0.7</v>
      </c>
      <c r="D72" s="22">
        <v>0</v>
      </c>
      <c r="E72" s="22">
        <v>1674</v>
      </c>
      <c r="F72" s="11">
        <v>1</v>
      </c>
      <c r="G72" s="12">
        <v>1808</v>
      </c>
      <c r="H72" s="11">
        <v>1</v>
      </c>
      <c r="I72" s="12">
        <v>1834</v>
      </c>
      <c r="J72" s="13">
        <v>1</v>
      </c>
      <c r="K72" s="12">
        <v>1860</v>
      </c>
      <c r="L72" s="13">
        <v>1</v>
      </c>
      <c r="M72" s="14">
        <f t="shared" si="14"/>
        <v>26</v>
      </c>
      <c r="O72" s="25" t="s">
        <v>24</v>
      </c>
    </row>
    <row r="73" spans="1:15" ht="15.75" x14ac:dyDescent="0.25">
      <c r="A73" s="18">
        <v>701</v>
      </c>
      <c r="B73" s="26" t="s">
        <v>27</v>
      </c>
      <c r="C73" s="20">
        <v>0.7</v>
      </c>
      <c r="D73" s="21">
        <v>3329</v>
      </c>
      <c r="E73" s="22">
        <v>2919</v>
      </c>
      <c r="F73" s="11">
        <f t="shared" ref="F73:F78" si="15">E73/D73</f>
        <v>0.87683989185941724</v>
      </c>
      <c r="G73" s="12">
        <v>3258</v>
      </c>
      <c r="H73" s="11">
        <f>G73/D73</f>
        <v>0.97867227395614298</v>
      </c>
      <c r="I73" s="12">
        <v>3311</v>
      </c>
      <c r="J73" s="13">
        <f t="shared" ref="J73:J81" si="16">I73/D73</f>
        <v>0.99459297086212073</v>
      </c>
      <c r="K73" s="12">
        <v>3380</v>
      </c>
      <c r="L73" s="13">
        <f t="shared" ref="L73:L81" si="17">K73/D73</f>
        <v>1.0153199158906578</v>
      </c>
      <c r="M73" s="14">
        <f t="shared" si="14"/>
        <v>69</v>
      </c>
    </row>
    <row r="74" spans="1:15" ht="30" x14ac:dyDescent="0.25">
      <c r="A74" s="18">
        <v>5113</v>
      </c>
      <c r="B74" s="19" t="s">
        <v>21</v>
      </c>
      <c r="C74" s="20">
        <v>0.7</v>
      </c>
      <c r="D74" s="21">
        <v>2573</v>
      </c>
      <c r="E74" s="22">
        <v>2388</v>
      </c>
      <c r="F74" s="11">
        <f t="shared" si="15"/>
        <v>0.92809949475320641</v>
      </c>
      <c r="G74" s="12">
        <v>2571</v>
      </c>
      <c r="H74" s="11">
        <f>G74/D74</f>
        <v>0.99922269724057522</v>
      </c>
      <c r="I74" s="12">
        <v>2632</v>
      </c>
      <c r="J74" s="13">
        <f t="shared" si="16"/>
        <v>1.0229304314030314</v>
      </c>
      <c r="K74" s="12">
        <v>2686</v>
      </c>
      <c r="L74" s="13">
        <f t="shared" si="17"/>
        <v>1.043917605907501</v>
      </c>
      <c r="M74" s="14">
        <f t="shared" si="14"/>
        <v>54</v>
      </c>
    </row>
    <row r="75" spans="1:15" ht="15.75" x14ac:dyDescent="0.25">
      <c r="A75" s="23">
        <v>5015</v>
      </c>
      <c r="B75" s="24" t="s">
        <v>22</v>
      </c>
      <c r="C75" s="20">
        <v>0.7</v>
      </c>
      <c r="D75" s="21">
        <v>5121</v>
      </c>
      <c r="E75" s="22">
        <v>3899</v>
      </c>
      <c r="F75" s="11">
        <f t="shared" si="15"/>
        <v>0.76137473149775436</v>
      </c>
      <c r="G75" s="12">
        <v>5063</v>
      </c>
      <c r="H75" s="11">
        <f>G75/D75</f>
        <v>0.98867408709236482</v>
      </c>
      <c r="I75" s="12">
        <v>5133</v>
      </c>
      <c r="J75" s="13">
        <f t="shared" si="16"/>
        <v>1.0023432923257176</v>
      </c>
      <c r="K75" s="12">
        <v>5386</v>
      </c>
      <c r="L75" s="13">
        <f t="shared" si="17"/>
        <v>1.0517477055262645</v>
      </c>
      <c r="M75" s="14">
        <f t="shared" si="14"/>
        <v>253</v>
      </c>
    </row>
    <row r="76" spans="1:15" ht="15.75" x14ac:dyDescent="0.25">
      <c r="A76" s="23">
        <v>3412</v>
      </c>
      <c r="B76" s="24" t="s">
        <v>20</v>
      </c>
      <c r="C76" s="20">
        <v>0.7</v>
      </c>
      <c r="D76" s="21">
        <v>441</v>
      </c>
      <c r="E76" s="21">
        <v>446</v>
      </c>
      <c r="F76" s="11">
        <f t="shared" si="15"/>
        <v>1.0113378684807257</v>
      </c>
      <c r="G76" s="12">
        <v>465</v>
      </c>
      <c r="H76" s="11">
        <v>1</v>
      </c>
      <c r="I76" s="12">
        <v>466</v>
      </c>
      <c r="J76" s="13">
        <f t="shared" si="16"/>
        <v>1.0566893424036281</v>
      </c>
      <c r="K76" s="12">
        <v>468</v>
      </c>
      <c r="L76" s="13">
        <f t="shared" si="17"/>
        <v>1.0612244897959184</v>
      </c>
      <c r="M76" s="14">
        <f t="shared" si="14"/>
        <v>2</v>
      </c>
    </row>
    <row r="77" spans="1:15" ht="15.75" x14ac:dyDescent="0.25">
      <c r="A77" s="18">
        <v>5903</v>
      </c>
      <c r="B77" s="19" t="s">
        <v>18</v>
      </c>
      <c r="C77" s="20">
        <v>0.7</v>
      </c>
      <c r="D77" s="21">
        <v>701</v>
      </c>
      <c r="E77" s="22">
        <v>581</v>
      </c>
      <c r="F77" s="11">
        <f t="shared" si="15"/>
        <v>0.82881597717546363</v>
      </c>
      <c r="G77" s="12">
        <v>686</v>
      </c>
      <c r="H77" s="11">
        <f>G77/D77</f>
        <v>0.97860199714693297</v>
      </c>
      <c r="I77" s="12">
        <v>756</v>
      </c>
      <c r="J77" s="13">
        <f t="shared" si="16"/>
        <v>1.0784593437945791</v>
      </c>
      <c r="K77" s="12">
        <v>756</v>
      </c>
      <c r="L77" s="13">
        <f t="shared" si="17"/>
        <v>1.0784593437945791</v>
      </c>
      <c r="M77" s="14">
        <f t="shared" si="14"/>
        <v>0</v>
      </c>
    </row>
    <row r="78" spans="1:15" ht="15.75" x14ac:dyDescent="0.25">
      <c r="A78" s="18">
        <v>6004</v>
      </c>
      <c r="B78" s="19" t="s">
        <v>19</v>
      </c>
      <c r="C78" s="20">
        <v>0.7</v>
      </c>
      <c r="D78" s="21">
        <v>221</v>
      </c>
      <c r="E78" s="22">
        <v>179</v>
      </c>
      <c r="F78" s="11">
        <f t="shared" si="15"/>
        <v>0.80995475113122173</v>
      </c>
      <c r="G78" s="12">
        <v>228</v>
      </c>
      <c r="H78" s="11">
        <v>1</v>
      </c>
      <c r="I78" s="12">
        <v>235</v>
      </c>
      <c r="J78" s="13">
        <f t="shared" si="16"/>
        <v>1.0633484162895928</v>
      </c>
      <c r="K78" s="12">
        <v>244</v>
      </c>
      <c r="L78" s="13">
        <f t="shared" si="17"/>
        <v>1.1040723981900453</v>
      </c>
      <c r="M78" s="14">
        <f t="shared" si="14"/>
        <v>9</v>
      </c>
    </row>
    <row r="79" spans="1:15" ht="15.75" x14ac:dyDescent="0.25">
      <c r="A79" s="15">
        <v>6015</v>
      </c>
      <c r="B79" s="16" t="s">
        <v>17</v>
      </c>
      <c r="C79" s="20">
        <v>0.7</v>
      </c>
      <c r="D79" s="21">
        <v>1023</v>
      </c>
      <c r="E79" s="21">
        <v>1051</v>
      </c>
      <c r="F79" s="11">
        <v>1</v>
      </c>
      <c r="G79" s="12">
        <v>1114</v>
      </c>
      <c r="H79" s="11">
        <v>1</v>
      </c>
      <c r="I79" s="12">
        <v>1129</v>
      </c>
      <c r="J79" s="13">
        <f t="shared" si="16"/>
        <v>1.1036168132942326</v>
      </c>
      <c r="K79" s="12">
        <v>1142</v>
      </c>
      <c r="L79" s="13">
        <f t="shared" si="17"/>
        <v>1.1163245356793743</v>
      </c>
      <c r="M79" s="14">
        <f t="shared" si="14"/>
        <v>13</v>
      </c>
    </row>
    <row r="80" spans="1:15" ht="15.75" x14ac:dyDescent="0.25">
      <c r="A80" s="15">
        <v>6030</v>
      </c>
      <c r="B80" s="16" t="s">
        <v>16</v>
      </c>
      <c r="C80" s="20">
        <v>0.7</v>
      </c>
      <c r="D80" s="21">
        <v>2347</v>
      </c>
      <c r="E80" s="22">
        <v>2050</v>
      </c>
      <c r="F80" s="11">
        <f>E80/D80</f>
        <v>0.87345547507456323</v>
      </c>
      <c r="G80" s="12">
        <v>2650</v>
      </c>
      <c r="H80" s="11">
        <v>1</v>
      </c>
      <c r="I80" s="12">
        <v>2737</v>
      </c>
      <c r="J80" s="13">
        <f t="shared" si="16"/>
        <v>1.1661695781849168</v>
      </c>
      <c r="K80" s="12">
        <v>2770</v>
      </c>
      <c r="L80" s="13">
        <f t="shared" si="17"/>
        <v>1.18023008095441</v>
      </c>
      <c r="M80" s="14">
        <f t="shared" si="14"/>
        <v>33</v>
      </c>
    </row>
    <row r="81" spans="1:13" ht="30" x14ac:dyDescent="0.25">
      <c r="A81" s="23">
        <v>6009</v>
      </c>
      <c r="B81" s="24" t="s">
        <v>15</v>
      </c>
      <c r="C81" s="20">
        <v>0.7</v>
      </c>
      <c r="D81" s="22">
        <v>189</v>
      </c>
      <c r="E81" s="22">
        <v>298</v>
      </c>
      <c r="F81" s="11">
        <v>1</v>
      </c>
      <c r="G81" s="12">
        <v>306</v>
      </c>
      <c r="H81" s="11">
        <v>1</v>
      </c>
      <c r="I81" s="12">
        <v>340</v>
      </c>
      <c r="J81" s="13">
        <f t="shared" si="16"/>
        <v>1.7989417989417988</v>
      </c>
      <c r="K81" s="12">
        <v>344</v>
      </c>
      <c r="L81" s="13">
        <f t="shared" si="17"/>
        <v>1.82010582010582</v>
      </c>
      <c r="M81" s="14">
        <f t="shared" si="14"/>
        <v>4</v>
      </c>
    </row>
  </sheetData>
  <sortState ref="A6:M81">
    <sortCondition ref="L6:L81"/>
  </sortState>
  <mergeCells count="13">
    <mergeCell ref="A2:A4"/>
    <mergeCell ref="B2:B4"/>
    <mergeCell ref="C2:C4"/>
    <mergeCell ref="D2:D4"/>
    <mergeCell ref="E2:F2"/>
    <mergeCell ref="I2:J2"/>
    <mergeCell ref="M2:M4"/>
    <mergeCell ref="E3:F3"/>
    <mergeCell ref="G3:H3"/>
    <mergeCell ref="I3:J3"/>
    <mergeCell ref="G2:H2"/>
    <mergeCell ref="K2:L2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68"/>
  <sheetViews>
    <sheetView topLeftCell="V1" workbookViewId="0">
      <selection activeCell="Z38" sqref="Z38"/>
    </sheetView>
  </sheetViews>
  <sheetFormatPr defaultRowHeight="15" x14ac:dyDescent="0.25"/>
  <cols>
    <col min="1" max="1" width="6.42578125" customWidth="1"/>
    <col min="2" max="2" width="59.42578125" customWidth="1"/>
    <col min="3" max="3" width="11.85546875" customWidth="1"/>
    <col min="4" max="10" width="9.140625" hidden="1" customWidth="1"/>
    <col min="11" max="17" width="14.85546875" hidden="1" customWidth="1"/>
    <col min="18" max="31" width="14.85546875" customWidth="1"/>
    <col min="32" max="32" width="12.85546875" customWidth="1"/>
    <col min="33" max="33" width="12.5703125" customWidth="1"/>
  </cols>
  <sheetData>
    <row r="2" spans="1:33" ht="102" customHeight="1" x14ac:dyDescent="0.25">
      <c r="A2" s="247" t="s">
        <v>0</v>
      </c>
      <c r="B2" s="247" t="s">
        <v>1</v>
      </c>
      <c r="C2" s="277" t="s">
        <v>97</v>
      </c>
      <c r="D2" s="275" t="s">
        <v>150</v>
      </c>
      <c r="E2" s="275"/>
      <c r="F2" s="275"/>
      <c r="G2" s="275"/>
      <c r="H2" s="275"/>
      <c r="I2" s="275"/>
      <c r="J2" s="275"/>
      <c r="K2" s="275" t="s">
        <v>151</v>
      </c>
      <c r="L2" s="275"/>
      <c r="M2" s="275"/>
      <c r="N2" s="275"/>
      <c r="O2" s="275"/>
      <c r="P2" s="275"/>
      <c r="Q2" s="275"/>
      <c r="R2" s="275" t="s">
        <v>152</v>
      </c>
      <c r="S2" s="275"/>
      <c r="T2" s="275"/>
      <c r="U2" s="275"/>
      <c r="V2" s="275"/>
      <c r="W2" s="275"/>
      <c r="X2" s="275"/>
      <c r="Y2" s="275" t="s">
        <v>162</v>
      </c>
      <c r="Z2" s="275"/>
      <c r="AA2" s="275"/>
      <c r="AB2" s="275"/>
      <c r="AC2" s="275"/>
      <c r="AD2" s="275"/>
      <c r="AE2" s="275"/>
      <c r="AF2" s="280" t="s">
        <v>95</v>
      </c>
      <c r="AG2" s="280"/>
    </row>
    <row r="3" spans="1:33" x14ac:dyDescent="0.25">
      <c r="A3" s="248"/>
      <c r="B3" s="248"/>
      <c r="C3" s="278"/>
      <c r="D3" s="275" t="s">
        <v>153</v>
      </c>
      <c r="E3" s="275" t="s">
        <v>9</v>
      </c>
      <c r="F3" s="275"/>
      <c r="G3" s="220" t="s">
        <v>154</v>
      </c>
      <c r="H3" s="275" t="s">
        <v>9</v>
      </c>
      <c r="I3" s="275"/>
      <c r="J3" s="275" t="s">
        <v>155</v>
      </c>
      <c r="K3" s="275" t="s">
        <v>153</v>
      </c>
      <c r="L3" s="275" t="s">
        <v>9</v>
      </c>
      <c r="M3" s="275"/>
      <c r="N3" s="220" t="s">
        <v>154</v>
      </c>
      <c r="O3" s="275" t="s">
        <v>9</v>
      </c>
      <c r="P3" s="275"/>
      <c r="Q3" s="275" t="s">
        <v>155</v>
      </c>
      <c r="R3" s="275" t="s">
        <v>153</v>
      </c>
      <c r="S3" s="275" t="s">
        <v>9</v>
      </c>
      <c r="T3" s="275"/>
      <c r="U3" s="220" t="s">
        <v>154</v>
      </c>
      <c r="V3" s="275" t="s">
        <v>9</v>
      </c>
      <c r="W3" s="275"/>
      <c r="X3" s="275" t="s">
        <v>155</v>
      </c>
      <c r="Y3" s="275" t="s">
        <v>153</v>
      </c>
      <c r="Z3" s="275" t="s">
        <v>9</v>
      </c>
      <c r="AA3" s="275"/>
      <c r="AB3" s="220" t="s">
        <v>154</v>
      </c>
      <c r="AC3" s="275" t="s">
        <v>9</v>
      </c>
      <c r="AD3" s="275"/>
      <c r="AE3" s="275" t="s">
        <v>155</v>
      </c>
      <c r="AF3" s="276" t="s">
        <v>156</v>
      </c>
      <c r="AG3" s="276" t="s">
        <v>157</v>
      </c>
    </row>
    <row r="4" spans="1:33" ht="38.25" x14ac:dyDescent="0.25">
      <c r="A4" s="249"/>
      <c r="B4" s="249"/>
      <c r="C4" s="279"/>
      <c r="D4" s="275"/>
      <c r="E4" s="4" t="s">
        <v>158</v>
      </c>
      <c r="F4" s="33" t="s">
        <v>12</v>
      </c>
      <c r="G4" s="220"/>
      <c r="H4" s="4" t="s">
        <v>159</v>
      </c>
      <c r="I4" s="33" t="s">
        <v>12</v>
      </c>
      <c r="J4" s="275"/>
      <c r="K4" s="275"/>
      <c r="L4" s="4" t="s">
        <v>158</v>
      </c>
      <c r="M4" s="33" t="s">
        <v>12</v>
      </c>
      <c r="N4" s="220"/>
      <c r="O4" s="4" t="s">
        <v>159</v>
      </c>
      <c r="P4" s="33" t="s">
        <v>12</v>
      </c>
      <c r="Q4" s="275"/>
      <c r="R4" s="275"/>
      <c r="S4" s="4" t="s">
        <v>158</v>
      </c>
      <c r="T4" s="33" t="s">
        <v>12</v>
      </c>
      <c r="U4" s="220"/>
      <c r="V4" s="4" t="s">
        <v>159</v>
      </c>
      <c r="W4" s="33" t="s">
        <v>12</v>
      </c>
      <c r="X4" s="275"/>
      <c r="Y4" s="275"/>
      <c r="Z4" s="115" t="s">
        <v>158</v>
      </c>
      <c r="AA4" s="33" t="s">
        <v>12</v>
      </c>
      <c r="AB4" s="220"/>
      <c r="AC4" s="115" t="s">
        <v>159</v>
      </c>
      <c r="AD4" s="33" t="s">
        <v>12</v>
      </c>
      <c r="AE4" s="275"/>
      <c r="AF4" s="276"/>
      <c r="AG4" s="276"/>
    </row>
    <row r="5" spans="1:33" x14ac:dyDescent="0.25">
      <c r="A5" s="116"/>
      <c r="B5" s="116" t="s">
        <v>14</v>
      </c>
      <c r="C5" s="38"/>
      <c r="D5" s="117">
        <f>SUM(D6:D68)</f>
        <v>455</v>
      </c>
      <c r="E5" s="117">
        <f>SUM(E6:E68)</f>
        <v>360</v>
      </c>
      <c r="F5" s="118">
        <f t="shared" ref="F5" si="0">E5/D5</f>
        <v>0.79120879120879117</v>
      </c>
      <c r="G5" s="119">
        <f>SUM(G6:G68)</f>
        <v>475</v>
      </c>
      <c r="H5" s="117">
        <f>SUM(H6:H68)</f>
        <v>473</v>
      </c>
      <c r="I5" s="120">
        <f t="shared" ref="I5" si="1">H5/G5</f>
        <v>0.99578947368421056</v>
      </c>
      <c r="J5" s="120">
        <f t="shared" ref="J5" si="2">(H5+E5)/(G5+D5)</f>
        <v>0.89569892473118284</v>
      </c>
      <c r="K5" s="117">
        <f>SUM(K6:K68)</f>
        <v>454</v>
      </c>
      <c r="L5" s="117">
        <f>SUM(L6:L68)</f>
        <v>372</v>
      </c>
      <c r="M5" s="118">
        <f t="shared" ref="M5" si="3">L5/K5</f>
        <v>0.81938325991189431</v>
      </c>
      <c r="N5" s="119">
        <f>SUM(N6:N68)</f>
        <v>475</v>
      </c>
      <c r="O5" s="117">
        <f>SUM(O6:O68)</f>
        <v>473</v>
      </c>
      <c r="P5" s="121">
        <f t="shared" ref="P5" si="4">O5/N5</f>
        <v>0.99578947368421056</v>
      </c>
      <c r="Q5" s="120">
        <f t="shared" ref="Q5" si="5">(O5+L5)/(N5+K5)</f>
        <v>0.90958019375672772</v>
      </c>
      <c r="R5" s="117">
        <f>SUM(R6:R68)</f>
        <v>448</v>
      </c>
      <c r="S5" s="117">
        <f>SUM(S6:S68)</f>
        <v>377</v>
      </c>
      <c r="T5" s="118">
        <f t="shared" ref="T5" si="6">S5/R5</f>
        <v>0.8415178571428571</v>
      </c>
      <c r="U5" s="119">
        <f>SUM(U6:U68)</f>
        <v>475</v>
      </c>
      <c r="V5" s="117">
        <f>SUM(V6:V68)</f>
        <v>473</v>
      </c>
      <c r="W5" s="121">
        <f t="shared" ref="W5" si="7">V5/U5</f>
        <v>0.99578947368421056</v>
      </c>
      <c r="X5" s="120">
        <f t="shared" ref="X5" si="8">(V5+S5)/(U5+R5)</f>
        <v>0.92091007583965334</v>
      </c>
      <c r="Y5" s="117">
        <f>SUM(Y6:Y68)</f>
        <v>447</v>
      </c>
      <c r="Z5" s="117">
        <f>SUM(Z6:Z68)</f>
        <v>392</v>
      </c>
      <c r="AA5" s="118">
        <f t="shared" ref="AA5" si="9">Z5/Y5</f>
        <v>0.87695749440715887</v>
      </c>
      <c r="AB5" s="117">
        <f t="shared" ref="AB5:AC5" si="10">SUM(AB6:AB68)</f>
        <v>475</v>
      </c>
      <c r="AC5" s="117">
        <f t="shared" si="10"/>
        <v>473</v>
      </c>
      <c r="AD5" s="192">
        <f t="shared" ref="AD5" si="11">AC5/AB5</f>
        <v>0.99578947368421056</v>
      </c>
      <c r="AE5" s="120">
        <f t="shared" ref="AE5" si="12">(AC5+Z5)/(AB5+Y5)</f>
        <v>0.93817787418655096</v>
      </c>
      <c r="AF5" s="122">
        <f t="shared" ref="AF5" si="13">AA5-T5</f>
        <v>3.5439637264301771E-2</v>
      </c>
      <c r="AG5" s="123">
        <f t="shared" ref="AG5" si="14">AD5-W5</f>
        <v>0</v>
      </c>
    </row>
    <row r="6" spans="1:33" ht="15.75" x14ac:dyDescent="0.25">
      <c r="A6" s="18">
        <v>202</v>
      </c>
      <c r="B6" s="26" t="s">
        <v>66</v>
      </c>
      <c r="C6" s="38"/>
      <c r="D6" s="124">
        <v>7</v>
      </c>
      <c r="E6" s="125">
        <v>6</v>
      </c>
      <c r="F6" s="126">
        <f t="shared" ref="F6:F37" si="15">E6/D6</f>
        <v>0.8571428571428571</v>
      </c>
      <c r="G6" s="127">
        <v>22</v>
      </c>
      <c r="H6" s="127">
        <v>22</v>
      </c>
      <c r="I6" s="128">
        <f t="shared" ref="I6:I32" si="16">H6/G6</f>
        <v>1</v>
      </c>
      <c r="J6" s="11">
        <f t="shared" ref="J6:J37" si="17">(H6+E6)/(G6+D6)</f>
        <v>0.96551724137931039</v>
      </c>
      <c r="K6" s="124">
        <v>7</v>
      </c>
      <c r="L6" s="125">
        <v>6</v>
      </c>
      <c r="M6" s="126">
        <f t="shared" ref="M6:M37" si="18">L6/K6</f>
        <v>0.8571428571428571</v>
      </c>
      <c r="N6" s="129">
        <v>22</v>
      </c>
      <c r="O6" s="127">
        <v>22</v>
      </c>
      <c r="P6" s="128">
        <f t="shared" ref="P6:P32" si="19">O6/N6</f>
        <v>1</v>
      </c>
      <c r="Q6" s="17">
        <f t="shared" ref="Q6:Q37" si="20">(O6+L6)/(N6+K6)</f>
        <v>0.96551724137931039</v>
      </c>
      <c r="R6" s="124">
        <v>7</v>
      </c>
      <c r="S6" s="125">
        <v>6</v>
      </c>
      <c r="T6" s="126">
        <f t="shared" ref="T6:T37" si="21">S6/R6</f>
        <v>0.8571428571428571</v>
      </c>
      <c r="U6" s="130">
        <v>22</v>
      </c>
      <c r="V6" s="131">
        <v>22</v>
      </c>
      <c r="W6" s="128">
        <f t="shared" ref="W6:W32" si="22">V6/U6</f>
        <v>1</v>
      </c>
      <c r="X6" s="11">
        <f t="shared" ref="X6:X37" si="23">(V6+S6)/(U6+R6)</f>
        <v>0.96551724137931039</v>
      </c>
      <c r="Y6" s="124">
        <v>7</v>
      </c>
      <c r="Z6" s="125">
        <v>6</v>
      </c>
      <c r="AA6" s="190">
        <f t="shared" ref="AA6:AA37" si="24">Z6/Y6</f>
        <v>0.8571428571428571</v>
      </c>
      <c r="AB6" s="130">
        <v>22</v>
      </c>
      <c r="AC6" s="131">
        <v>22</v>
      </c>
      <c r="AD6" s="128">
        <f t="shared" ref="AD6:AD32" si="25">AC6/AB6</f>
        <v>1</v>
      </c>
      <c r="AE6" s="190">
        <f t="shared" ref="AE6:AE37" si="26">(AC6+Z6)/(AB6+Y6)</f>
        <v>0.96551724137931039</v>
      </c>
      <c r="AF6" s="122">
        <f t="shared" ref="AF6:AF37" si="27">AA6-T6</f>
        <v>0</v>
      </c>
      <c r="AG6" s="123">
        <f t="shared" ref="AG6:AG37" si="28">AD6-W6</f>
        <v>0</v>
      </c>
    </row>
    <row r="7" spans="1:33" ht="15.75" x14ac:dyDescent="0.25">
      <c r="A7" s="18">
        <v>302</v>
      </c>
      <c r="B7" s="26" t="s">
        <v>73</v>
      </c>
      <c r="C7" s="38"/>
      <c r="D7" s="124">
        <v>1</v>
      </c>
      <c r="E7" s="125">
        <v>1</v>
      </c>
      <c r="F7" s="128">
        <f t="shared" si="15"/>
        <v>1</v>
      </c>
      <c r="G7" s="127">
        <v>8</v>
      </c>
      <c r="H7" s="127">
        <v>8</v>
      </c>
      <c r="I7" s="128">
        <f t="shared" si="16"/>
        <v>1</v>
      </c>
      <c r="J7" s="11">
        <f t="shared" si="17"/>
        <v>1</v>
      </c>
      <c r="K7" s="124">
        <v>1</v>
      </c>
      <c r="L7" s="125">
        <v>1</v>
      </c>
      <c r="M7" s="128">
        <f t="shared" si="18"/>
        <v>1</v>
      </c>
      <c r="N7" s="129">
        <v>8</v>
      </c>
      <c r="O7" s="127">
        <v>8</v>
      </c>
      <c r="P7" s="128">
        <f t="shared" si="19"/>
        <v>1</v>
      </c>
      <c r="Q7" s="11">
        <f t="shared" si="20"/>
        <v>1</v>
      </c>
      <c r="R7" s="124">
        <v>1</v>
      </c>
      <c r="S7" s="125">
        <v>1</v>
      </c>
      <c r="T7" s="128">
        <f t="shared" si="21"/>
        <v>1</v>
      </c>
      <c r="U7" s="130">
        <v>8</v>
      </c>
      <c r="V7" s="131">
        <v>8</v>
      </c>
      <c r="W7" s="128">
        <f t="shared" si="22"/>
        <v>1</v>
      </c>
      <c r="X7" s="11">
        <f t="shared" si="23"/>
        <v>1</v>
      </c>
      <c r="Y7" s="124">
        <v>1</v>
      </c>
      <c r="Z7" s="125">
        <v>1</v>
      </c>
      <c r="AA7" s="190">
        <f t="shared" si="24"/>
        <v>1</v>
      </c>
      <c r="AB7" s="130">
        <v>8</v>
      </c>
      <c r="AC7" s="131">
        <v>8</v>
      </c>
      <c r="AD7" s="128">
        <f t="shared" si="25"/>
        <v>1</v>
      </c>
      <c r="AE7" s="190">
        <f t="shared" si="26"/>
        <v>1</v>
      </c>
      <c r="AF7" s="122">
        <f t="shared" si="27"/>
        <v>0</v>
      </c>
      <c r="AG7" s="123">
        <f t="shared" si="28"/>
        <v>0</v>
      </c>
    </row>
    <row r="8" spans="1:33" ht="15.75" x14ac:dyDescent="0.25">
      <c r="A8" s="18">
        <v>402</v>
      </c>
      <c r="B8" s="26" t="s">
        <v>60</v>
      </c>
      <c r="C8" s="38"/>
      <c r="D8" s="124">
        <v>7</v>
      </c>
      <c r="E8" s="125">
        <v>7</v>
      </c>
      <c r="F8" s="128">
        <f t="shared" si="15"/>
        <v>1</v>
      </c>
      <c r="G8" s="127">
        <v>13</v>
      </c>
      <c r="H8" s="127">
        <v>13</v>
      </c>
      <c r="I8" s="132">
        <f t="shared" si="16"/>
        <v>1</v>
      </c>
      <c r="J8" s="11">
        <f t="shared" si="17"/>
        <v>1</v>
      </c>
      <c r="K8" s="124">
        <v>7</v>
      </c>
      <c r="L8" s="125">
        <v>7</v>
      </c>
      <c r="M8" s="128">
        <f t="shared" si="18"/>
        <v>1</v>
      </c>
      <c r="N8" s="129">
        <v>13</v>
      </c>
      <c r="O8" s="127">
        <v>13</v>
      </c>
      <c r="P8" s="132">
        <f t="shared" si="19"/>
        <v>1</v>
      </c>
      <c r="Q8" s="11">
        <f t="shared" si="20"/>
        <v>1</v>
      </c>
      <c r="R8" s="124">
        <v>7</v>
      </c>
      <c r="S8" s="125">
        <v>7</v>
      </c>
      <c r="T8" s="128">
        <f t="shared" si="21"/>
        <v>1</v>
      </c>
      <c r="U8" s="130">
        <v>13</v>
      </c>
      <c r="V8" s="131">
        <v>13</v>
      </c>
      <c r="W8" s="132">
        <f t="shared" si="22"/>
        <v>1</v>
      </c>
      <c r="X8" s="11">
        <f t="shared" si="23"/>
        <v>1</v>
      </c>
      <c r="Y8" s="124">
        <v>7</v>
      </c>
      <c r="Z8" s="125">
        <v>7</v>
      </c>
      <c r="AA8" s="190">
        <f t="shared" si="24"/>
        <v>1</v>
      </c>
      <c r="AB8" s="130">
        <v>13</v>
      </c>
      <c r="AC8" s="131">
        <v>13</v>
      </c>
      <c r="AD8" s="132">
        <f t="shared" si="25"/>
        <v>1</v>
      </c>
      <c r="AE8" s="190">
        <f t="shared" si="26"/>
        <v>1</v>
      </c>
      <c r="AF8" s="122">
        <f t="shared" si="27"/>
        <v>0</v>
      </c>
      <c r="AG8" s="123">
        <f t="shared" si="28"/>
        <v>0</v>
      </c>
    </row>
    <row r="9" spans="1:33" ht="30" x14ac:dyDescent="0.25">
      <c r="A9" s="18">
        <v>502</v>
      </c>
      <c r="B9" s="26" t="s">
        <v>87</v>
      </c>
      <c r="C9" s="38"/>
      <c r="D9" s="124">
        <v>7</v>
      </c>
      <c r="E9" s="125">
        <v>6</v>
      </c>
      <c r="F9" s="126">
        <f t="shared" si="15"/>
        <v>0.8571428571428571</v>
      </c>
      <c r="G9" s="127">
        <v>17</v>
      </c>
      <c r="H9" s="127">
        <v>17</v>
      </c>
      <c r="I9" s="132">
        <f t="shared" si="16"/>
        <v>1</v>
      </c>
      <c r="J9" s="11">
        <f t="shared" si="17"/>
        <v>0.95833333333333337</v>
      </c>
      <c r="K9" s="124">
        <v>7</v>
      </c>
      <c r="L9" s="125">
        <v>6</v>
      </c>
      <c r="M9" s="126">
        <f t="shared" si="18"/>
        <v>0.8571428571428571</v>
      </c>
      <c r="N9" s="129">
        <v>17</v>
      </c>
      <c r="O9" s="127">
        <v>17</v>
      </c>
      <c r="P9" s="132">
        <f t="shared" si="19"/>
        <v>1</v>
      </c>
      <c r="Q9" s="17">
        <f t="shared" si="20"/>
        <v>0.95833333333333337</v>
      </c>
      <c r="R9" s="124">
        <v>7</v>
      </c>
      <c r="S9" s="125">
        <v>6</v>
      </c>
      <c r="T9" s="126">
        <f t="shared" si="21"/>
        <v>0.8571428571428571</v>
      </c>
      <c r="U9" s="130">
        <v>17</v>
      </c>
      <c r="V9" s="131">
        <v>17</v>
      </c>
      <c r="W9" s="132">
        <f t="shared" si="22"/>
        <v>1</v>
      </c>
      <c r="X9" s="11">
        <f t="shared" si="23"/>
        <v>0.95833333333333337</v>
      </c>
      <c r="Y9" s="124">
        <v>7</v>
      </c>
      <c r="Z9" s="125">
        <v>6</v>
      </c>
      <c r="AA9" s="190">
        <f t="shared" si="24"/>
        <v>0.8571428571428571</v>
      </c>
      <c r="AB9" s="130">
        <v>17</v>
      </c>
      <c r="AC9" s="131">
        <v>17</v>
      </c>
      <c r="AD9" s="132">
        <f t="shared" si="25"/>
        <v>1</v>
      </c>
      <c r="AE9" s="190">
        <f t="shared" si="26"/>
        <v>0.95833333333333337</v>
      </c>
      <c r="AF9" s="122">
        <f t="shared" si="27"/>
        <v>0</v>
      </c>
      <c r="AG9" s="123">
        <f t="shared" si="28"/>
        <v>0</v>
      </c>
    </row>
    <row r="10" spans="1:33" ht="15.75" x14ac:dyDescent="0.25">
      <c r="A10" s="18">
        <v>602</v>
      </c>
      <c r="B10" s="26" t="s">
        <v>67</v>
      </c>
      <c r="C10" s="38"/>
      <c r="D10" s="124">
        <v>12</v>
      </c>
      <c r="E10" s="125">
        <v>5</v>
      </c>
      <c r="F10" s="133">
        <f t="shared" si="15"/>
        <v>0.41666666666666669</v>
      </c>
      <c r="G10" s="127">
        <v>24</v>
      </c>
      <c r="H10" s="127">
        <v>24</v>
      </c>
      <c r="I10" s="128">
        <f t="shared" si="16"/>
        <v>1</v>
      </c>
      <c r="J10" s="17">
        <f t="shared" si="17"/>
        <v>0.80555555555555558</v>
      </c>
      <c r="K10" s="124">
        <v>12</v>
      </c>
      <c r="L10" s="125">
        <v>5</v>
      </c>
      <c r="M10" s="133">
        <f t="shared" si="18"/>
        <v>0.41666666666666669</v>
      </c>
      <c r="N10" s="129">
        <v>24</v>
      </c>
      <c r="O10" s="127">
        <v>24</v>
      </c>
      <c r="P10" s="128">
        <f t="shared" si="19"/>
        <v>1</v>
      </c>
      <c r="Q10" s="17">
        <f t="shared" si="20"/>
        <v>0.80555555555555558</v>
      </c>
      <c r="R10" s="124">
        <v>7</v>
      </c>
      <c r="S10" s="125">
        <v>7</v>
      </c>
      <c r="T10" s="128">
        <f t="shared" si="21"/>
        <v>1</v>
      </c>
      <c r="U10" s="130">
        <v>24</v>
      </c>
      <c r="V10" s="131">
        <v>24</v>
      </c>
      <c r="W10" s="128">
        <f t="shared" si="22"/>
        <v>1</v>
      </c>
      <c r="X10" s="11">
        <f t="shared" si="23"/>
        <v>1</v>
      </c>
      <c r="Y10" s="124">
        <v>7</v>
      </c>
      <c r="Z10" s="125">
        <v>7</v>
      </c>
      <c r="AA10" s="190">
        <f t="shared" si="24"/>
        <v>1</v>
      </c>
      <c r="AB10" s="130">
        <v>24</v>
      </c>
      <c r="AC10" s="131">
        <v>24</v>
      </c>
      <c r="AD10" s="128">
        <f t="shared" si="25"/>
        <v>1</v>
      </c>
      <c r="AE10" s="190">
        <f t="shared" si="26"/>
        <v>1</v>
      </c>
      <c r="AF10" s="122">
        <f t="shared" si="27"/>
        <v>0</v>
      </c>
      <c r="AG10" s="123">
        <f t="shared" si="28"/>
        <v>0</v>
      </c>
    </row>
    <row r="11" spans="1:33" ht="15.75" x14ac:dyDescent="0.25">
      <c r="A11" s="18">
        <v>701</v>
      </c>
      <c r="B11" s="26" t="s">
        <v>27</v>
      </c>
      <c r="C11" s="38"/>
      <c r="D11" s="124">
        <v>19</v>
      </c>
      <c r="E11" s="125">
        <v>19</v>
      </c>
      <c r="F11" s="128">
        <f t="shared" si="15"/>
        <v>1</v>
      </c>
      <c r="G11" s="127">
        <v>23</v>
      </c>
      <c r="H11" s="127">
        <v>23</v>
      </c>
      <c r="I11" s="128">
        <f t="shared" si="16"/>
        <v>1</v>
      </c>
      <c r="J11" s="11">
        <f t="shared" si="17"/>
        <v>1</v>
      </c>
      <c r="K11" s="124">
        <v>19</v>
      </c>
      <c r="L11" s="125">
        <v>19</v>
      </c>
      <c r="M11" s="128">
        <f t="shared" si="18"/>
        <v>1</v>
      </c>
      <c r="N11" s="129">
        <v>23</v>
      </c>
      <c r="O11" s="127">
        <v>23</v>
      </c>
      <c r="P11" s="128">
        <f t="shared" si="19"/>
        <v>1</v>
      </c>
      <c r="Q11" s="11">
        <f t="shared" si="20"/>
        <v>1</v>
      </c>
      <c r="R11" s="124">
        <v>19</v>
      </c>
      <c r="S11" s="125">
        <v>19</v>
      </c>
      <c r="T11" s="128">
        <f t="shared" si="21"/>
        <v>1</v>
      </c>
      <c r="U11" s="130">
        <v>23</v>
      </c>
      <c r="V11" s="131">
        <v>23</v>
      </c>
      <c r="W11" s="128">
        <f t="shared" si="22"/>
        <v>1</v>
      </c>
      <c r="X11" s="11">
        <f t="shared" si="23"/>
        <v>1</v>
      </c>
      <c r="Y11" s="124">
        <v>19</v>
      </c>
      <c r="Z11" s="125">
        <v>19</v>
      </c>
      <c r="AA11" s="190">
        <f t="shared" si="24"/>
        <v>1</v>
      </c>
      <c r="AB11" s="130">
        <v>23</v>
      </c>
      <c r="AC11" s="131">
        <v>23</v>
      </c>
      <c r="AD11" s="128">
        <f t="shared" si="25"/>
        <v>1</v>
      </c>
      <c r="AE11" s="190">
        <f t="shared" si="26"/>
        <v>1</v>
      </c>
      <c r="AF11" s="122">
        <f t="shared" si="27"/>
        <v>0</v>
      </c>
      <c r="AG11" s="123">
        <f t="shared" si="28"/>
        <v>0</v>
      </c>
    </row>
    <row r="12" spans="1:33" ht="15.75" x14ac:dyDescent="0.25">
      <c r="A12" s="18">
        <v>802</v>
      </c>
      <c r="B12" s="26" t="s">
        <v>63</v>
      </c>
      <c r="C12" s="38"/>
      <c r="D12" s="124">
        <v>8</v>
      </c>
      <c r="E12" s="125">
        <v>7</v>
      </c>
      <c r="F12" s="126">
        <f t="shared" si="15"/>
        <v>0.875</v>
      </c>
      <c r="G12" s="127">
        <v>14</v>
      </c>
      <c r="H12" s="127">
        <v>14</v>
      </c>
      <c r="I12" s="128">
        <f t="shared" si="16"/>
        <v>1</v>
      </c>
      <c r="J12" s="11">
        <f t="shared" si="17"/>
        <v>0.95454545454545459</v>
      </c>
      <c r="K12" s="124">
        <v>8</v>
      </c>
      <c r="L12" s="125">
        <v>7</v>
      </c>
      <c r="M12" s="126">
        <f t="shared" si="18"/>
        <v>0.875</v>
      </c>
      <c r="N12" s="129">
        <v>14</v>
      </c>
      <c r="O12" s="127">
        <v>14</v>
      </c>
      <c r="P12" s="128">
        <f t="shared" si="19"/>
        <v>1</v>
      </c>
      <c r="Q12" s="17">
        <f t="shared" si="20"/>
        <v>0.95454545454545459</v>
      </c>
      <c r="R12" s="124">
        <v>8</v>
      </c>
      <c r="S12" s="125">
        <v>7</v>
      </c>
      <c r="T12" s="126">
        <f t="shared" si="21"/>
        <v>0.875</v>
      </c>
      <c r="U12" s="130">
        <v>14</v>
      </c>
      <c r="V12" s="131">
        <v>14</v>
      </c>
      <c r="W12" s="128">
        <f t="shared" si="22"/>
        <v>1</v>
      </c>
      <c r="X12" s="11">
        <f t="shared" si="23"/>
        <v>0.95454545454545459</v>
      </c>
      <c r="Y12" s="124">
        <v>8</v>
      </c>
      <c r="Z12" s="125">
        <v>7</v>
      </c>
      <c r="AA12" s="190">
        <f t="shared" si="24"/>
        <v>0.875</v>
      </c>
      <c r="AB12" s="130">
        <v>14</v>
      </c>
      <c r="AC12" s="131">
        <v>14</v>
      </c>
      <c r="AD12" s="128">
        <f t="shared" si="25"/>
        <v>1</v>
      </c>
      <c r="AE12" s="190">
        <f t="shared" si="26"/>
        <v>0.95454545454545459</v>
      </c>
      <c r="AF12" s="122">
        <f t="shared" si="27"/>
        <v>0</v>
      </c>
      <c r="AG12" s="123">
        <f t="shared" si="28"/>
        <v>0</v>
      </c>
    </row>
    <row r="13" spans="1:33" ht="15.75" x14ac:dyDescent="0.25">
      <c r="A13" s="18">
        <v>902</v>
      </c>
      <c r="B13" s="26" t="s">
        <v>50</v>
      </c>
      <c r="C13" s="38"/>
      <c r="D13" s="124">
        <v>18</v>
      </c>
      <c r="E13" s="125">
        <v>18</v>
      </c>
      <c r="F13" s="128">
        <f t="shared" si="15"/>
        <v>1</v>
      </c>
      <c r="G13" s="127">
        <v>19</v>
      </c>
      <c r="H13" s="127">
        <v>19</v>
      </c>
      <c r="I13" s="128">
        <f t="shared" si="16"/>
        <v>1</v>
      </c>
      <c r="J13" s="11">
        <f t="shared" si="17"/>
        <v>1</v>
      </c>
      <c r="K13" s="124">
        <v>18</v>
      </c>
      <c r="L13" s="125">
        <v>18</v>
      </c>
      <c r="M13" s="128">
        <f t="shared" si="18"/>
        <v>1</v>
      </c>
      <c r="N13" s="129">
        <v>19</v>
      </c>
      <c r="O13" s="127">
        <v>19</v>
      </c>
      <c r="P13" s="128">
        <f t="shared" si="19"/>
        <v>1</v>
      </c>
      <c r="Q13" s="11">
        <f t="shared" si="20"/>
        <v>1</v>
      </c>
      <c r="R13" s="124">
        <v>18</v>
      </c>
      <c r="S13" s="125">
        <v>18</v>
      </c>
      <c r="T13" s="128">
        <f t="shared" si="21"/>
        <v>1</v>
      </c>
      <c r="U13" s="130">
        <v>19</v>
      </c>
      <c r="V13" s="131">
        <v>19</v>
      </c>
      <c r="W13" s="128">
        <f t="shared" si="22"/>
        <v>1</v>
      </c>
      <c r="X13" s="11">
        <f t="shared" si="23"/>
        <v>1</v>
      </c>
      <c r="Y13" s="124">
        <v>18</v>
      </c>
      <c r="Z13" s="125">
        <v>18</v>
      </c>
      <c r="AA13" s="190">
        <f t="shared" si="24"/>
        <v>1</v>
      </c>
      <c r="AB13" s="130">
        <v>19</v>
      </c>
      <c r="AC13" s="131">
        <v>19</v>
      </c>
      <c r="AD13" s="128">
        <f t="shared" si="25"/>
        <v>1</v>
      </c>
      <c r="AE13" s="190">
        <f t="shared" si="26"/>
        <v>1</v>
      </c>
      <c r="AF13" s="122">
        <f t="shared" si="27"/>
        <v>0</v>
      </c>
      <c r="AG13" s="123">
        <f t="shared" si="28"/>
        <v>0</v>
      </c>
    </row>
    <row r="14" spans="1:33" ht="15.75" x14ac:dyDescent="0.25">
      <c r="A14" s="18">
        <v>1002</v>
      </c>
      <c r="B14" s="26" t="s">
        <v>53</v>
      </c>
      <c r="C14" s="38"/>
      <c r="D14" s="124">
        <v>5</v>
      </c>
      <c r="E14" s="125">
        <v>5</v>
      </c>
      <c r="F14" s="128">
        <f t="shared" si="15"/>
        <v>1</v>
      </c>
      <c r="G14" s="127">
        <v>26</v>
      </c>
      <c r="H14" s="127">
        <v>26</v>
      </c>
      <c r="I14" s="128">
        <f t="shared" si="16"/>
        <v>1</v>
      </c>
      <c r="J14" s="11">
        <f t="shared" si="17"/>
        <v>1</v>
      </c>
      <c r="K14" s="124">
        <v>5</v>
      </c>
      <c r="L14" s="125">
        <v>5</v>
      </c>
      <c r="M14" s="128">
        <f t="shared" si="18"/>
        <v>1</v>
      </c>
      <c r="N14" s="129">
        <v>26</v>
      </c>
      <c r="O14" s="127">
        <v>26</v>
      </c>
      <c r="P14" s="128">
        <f t="shared" si="19"/>
        <v>1</v>
      </c>
      <c r="Q14" s="11">
        <f t="shared" si="20"/>
        <v>1</v>
      </c>
      <c r="R14" s="124">
        <v>5</v>
      </c>
      <c r="S14" s="125">
        <v>5</v>
      </c>
      <c r="T14" s="128">
        <f t="shared" si="21"/>
        <v>1</v>
      </c>
      <c r="U14" s="130">
        <v>26</v>
      </c>
      <c r="V14" s="131">
        <v>26</v>
      </c>
      <c r="W14" s="128">
        <f t="shared" si="22"/>
        <v>1</v>
      </c>
      <c r="X14" s="11">
        <f t="shared" si="23"/>
        <v>1</v>
      </c>
      <c r="Y14" s="124">
        <v>5</v>
      </c>
      <c r="Z14" s="125">
        <v>5</v>
      </c>
      <c r="AA14" s="190">
        <f t="shared" si="24"/>
        <v>1</v>
      </c>
      <c r="AB14" s="130">
        <v>26</v>
      </c>
      <c r="AC14" s="131">
        <v>26</v>
      </c>
      <c r="AD14" s="128">
        <f t="shared" si="25"/>
        <v>1</v>
      </c>
      <c r="AE14" s="190">
        <f t="shared" si="26"/>
        <v>1</v>
      </c>
      <c r="AF14" s="122">
        <f t="shared" si="27"/>
        <v>0</v>
      </c>
      <c r="AG14" s="123">
        <f t="shared" si="28"/>
        <v>0</v>
      </c>
    </row>
    <row r="15" spans="1:33" ht="15.75" x14ac:dyDescent="0.25">
      <c r="A15" s="18">
        <v>1102</v>
      </c>
      <c r="B15" s="26" t="s">
        <v>89</v>
      </c>
      <c r="C15" s="38"/>
      <c r="D15" s="124">
        <v>9</v>
      </c>
      <c r="E15" s="125">
        <v>1</v>
      </c>
      <c r="F15" s="133">
        <f t="shared" si="15"/>
        <v>0.1111111111111111</v>
      </c>
      <c r="G15" s="127">
        <v>20</v>
      </c>
      <c r="H15" s="127">
        <v>20</v>
      </c>
      <c r="I15" s="128">
        <f t="shared" si="16"/>
        <v>1</v>
      </c>
      <c r="J15" s="17">
        <f t="shared" si="17"/>
        <v>0.72413793103448276</v>
      </c>
      <c r="K15" s="124">
        <v>9</v>
      </c>
      <c r="L15" s="125">
        <v>1</v>
      </c>
      <c r="M15" s="133">
        <f t="shared" si="18"/>
        <v>0.1111111111111111</v>
      </c>
      <c r="N15" s="129">
        <v>20</v>
      </c>
      <c r="O15" s="127">
        <v>20</v>
      </c>
      <c r="P15" s="128">
        <f t="shared" si="19"/>
        <v>1</v>
      </c>
      <c r="Q15" s="17">
        <f t="shared" si="20"/>
        <v>0.72413793103448276</v>
      </c>
      <c r="R15" s="124">
        <v>9</v>
      </c>
      <c r="S15" s="125">
        <v>1</v>
      </c>
      <c r="T15" s="133">
        <f t="shared" si="21"/>
        <v>0.1111111111111111</v>
      </c>
      <c r="U15" s="130">
        <v>20</v>
      </c>
      <c r="V15" s="131">
        <v>20</v>
      </c>
      <c r="W15" s="128">
        <f t="shared" si="22"/>
        <v>1</v>
      </c>
      <c r="X15" s="17">
        <f t="shared" si="23"/>
        <v>0.72413793103448276</v>
      </c>
      <c r="Y15" s="124">
        <v>9</v>
      </c>
      <c r="Z15" s="125">
        <v>4</v>
      </c>
      <c r="AA15" s="191">
        <f t="shared" si="24"/>
        <v>0.44444444444444442</v>
      </c>
      <c r="AB15" s="130">
        <v>20</v>
      </c>
      <c r="AC15" s="131">
        <v>20</v>
      </c>
      <c r="AD15" s="128">
        <f t="shared" si="25"/>
        <v>1</v>
      </c>
      <c r="AE15" s="189">
        <f t="shared" si="26"/>
        <v>0.82758620689655171</v>
      </c>
      <c r="AF15" s="122">
        <f t="shared" si="27"/>
        <v>0.33333333333333331</v>
      </c>
      <c r="AG15" s="123">
        <f t="shared" si="28"/>
        <v>0</v>
      </c>
    </row>
    <row r="16" spans="1:33" ht="15.75" x14ac:dyDescent="0.25">
      <c r="A16" s="18">
        <v>1202</v>
      </c>
      <c r="B16" s="26" t="s">
        <v>55</v>
      </c>
      <c r="C16" s="38"/>
      <c r="D16" s="124">
        <v>16</v>
      </c>
      <c r="E16" s="125">
        <v>15</v>
      </c>
      <c r="F16" s="128">
        <f t="shared" si="15"/>
        <v>0.9375</v>
      </c>
      <c r="G16" s="127">
        <v>19</v>
      </c>
      <c r="H16" s="127">
        <v>19</v>
      </c>
      <c r="I16" s="128">
        <f t="shared" si="16"/>
        <v>1</v>
      </c>
      <c r="J16" s="11">
        <f t="shared" si="17"/>
        <v>0.97142857142857142</v>
      </c>
      <c r="K16" s="124">
        <v>16</v>
      </c>
      <c r="L16" s="125">
        <v>16</v>
      </c>
      <c r="M16" s="128">
        <f t="shared" si="18"/>
        <v>1</v>
      </c>
      <c r="N16" s="129">
        <v>19</v>
      </c>
      <c r="O16" s="127">
        <v>19</v>
      </c>
      <c r="P16" s="128">
        <f t="shared" si="19"/>
        <v>1</v>
      </c>
      <c r="Q16" s="11">
        <f t="shared" si="20"/>
        <v>1</v>
      </c>
      <c r="R16" s="124">
        <v>16</v>
      </c>
      <c r="S16" s="125">
        <v>16</v>
      </c>
      <c r="T16" s="128">
        <f t="shared" si="21"/>
        <v>1</v>
      </c>
      <c r="U16" s="130">
        <v>19</v>
      </c>
      <c r="V16" s="131">
        <v>19</v>
      </c>
      <c r="W16" s="128">
        <f t="shared" si="22"/>
        <v>1</v>
      </c>
      <c r="X16" s="11">
        <f t="shared" si="23"/>
        <v>1</v>
      </c>
      <c r="Y16" s="124">
        <v>16</v>
      </c>
      <c r="Z16" s="125">
        <v>16</v>
      </c>
      <c r="AA16" s="190">
        <f t="shared" si="24"/>
        <v>1</v>
      </c>
      <c r="AB16" s="130">
        <v>19</v>
      </c>
      <c r="AC16" s="131">
        <v>19</v>
      </c>
      <c r="AD16" s="128">
        <f t="shared" si="25"/>
        <v>1</v>
      </c>
      <c r="AE16" s="190">
        <f t="shared" si="26"/>
        <v>1</v>
      </c>
      <c r="AF16" s="122">
        <f t="shared" si="27"/>
        <v>0</v>
      </c>
      <c r="AG16" s="123">
        <f t="shared" si="28"/>
        <v>0</v>
      </c>
    </row>
    <row r="17" spans="1:33" ht="30" x14ac:dyDescent="0.25">
      <c r="A17" s="18">
        <v>1302</v>
      </c>
      <c r="B17" s="26" t="s">
        <v>70</v>
      </c>
      <c r="C17" s="38"/>
      <c r="D17" s="124">
        <v>16</v>
      </c>
      <c r="E17" s="125">
        <v>15</v>
      </c>
      <c r="F17" s="128">
        <f t="shared" si="15"/>
        <v>0.9375</v>
      </c>
      <c r="G17" s="127">
        <v>25</v>
      </c>
      <c r="H17" s="124">
        <v>25</v>
      </c>
      <c r="I17" s="128">
        <f t="shared" si="16"/>
        <v>1</v>
      </c>
      <c r="J17" s="11">
        <f t="shared" si="17"/>
        <v>0.97560975609756095</v>
      </c>
      <c r="K17" s="124">
        <v>15</v>
      </c>
      <c r="L17" s="125">
        <v>15</v>
      </c>
      <c r="M17" s="128">
        <f t="shared" si="18"/>
        <v>1</v>
      </c>
      <c r="N17" s="129">
        <v>25</v>
      </c>
      <c r="O17" s="124">
        <v>25</v>
      </c>
      <c r="P17" s="128">
        <f t="shared" si="19"/>
        <v>1</v>
      </c>
      <c r="Q17" s="11">
        <f t="shared" si="20"/>
        <v>1</v>
      </c>
      <c r="R17" s="124">
        <v>15</v>
      </c>
      <c r="S17" s="125">
        <v>15</v>
      </c>
      <c r="T17" s="128">
        <f t="shared" si="21"/>
        <v>1</v>
      </c>
      <c r="U17" s="130">
        <v>25</v>
      </c>
      <c r="V17" s="21">
        <v>25</v>
      </c>
      <c r="W17" s="128">
        <f t="shared" si="22"/>
        <v>1</v>
      </c>
      <c r="X17" s="11">
        <f t="shared" si="23"/>
        <v>1</v>
      </c>
      <c r="Y17" s="124">
        <v>15</v>
      </c>
      <c r="Z17" s="125">
        <v>15</v>
      </c>
      <c r="AA17" s="190">
        <f t="shared" si="24"/>
        <v>1</v>
      </c>
      <c r="AB17" s="130">
        <v>25</v>
      </c>
      <c r="AC17" s="21">
        <v>25</v>
      </c>
      <c r="AD17" s="128">
        <f t="shared" si="25"/>
        <v>1</v>
      </c>
      <c r="AE17" s="190">
        <f t="shared" si="26"/>
        <v>1</v>
      </c>
      <c r="AF17" s="122">
        <f t="shared" si="27"/>
        <v>0</v>
      </c>
      <c r="AG17" s="123">
        <f t="shared" si="28"/>
        <v>0</v>
      </c>
    </row>
    <row r="18" spans="1:33" ht="15.75" x14ac:dyDescent="0.25">
      <c r="A18" s="18">
        <v>1402</v>
      </c>
      <c r="B18" s="26" t="s">
        <v>42</v>
      </c>
      <c r="C18" s="38"/>
      <c r="D18" s="124">
        <v>5</v>
      </c>
      <c r="E18" s="125">
        <v>5</v>
      </c>
      <c r="F18" s="128">
        <f t="shared" si="15"/>
        <v>1</v>
      </c>
      <c r="G18" s="127">
        <v>18</v>
      </c>
      <c r="H18" s="124">
        <v>18</v>
      </c>
      <c r="I18" s="128">
        <f t="shared" si="16"/>
        <v>1</v>
      </c>
      <c r="J18" s="11">
        <f t="shared" si="17"/>
        <v>1</v>
      </c>
      <c r="K18" s="124">
        <v>5</v>
      </c>
      <c r="L18" s="125">
        <v>5</v>
      </c>
      <c r="M18" s="128">
        <f t="shared" si="18"/>
        <v>1</v>
      </c>
      <c r="N18" s="129">
        <v>18</v>
      </c>
      <c r="O18" s="124">
        <v>18</v>
      </c>
      <c r="P18" s="128">
        <f t="shared" si="19"/>
        <v>1</v>
      </c>
      <c r="Q18" s="11">
        <f t="shared" si="20"/>
        <v>1</v>
      </c>
      <c r="R18" s="124">
        <v>5</v>
      </c>
      <c r="S18" s="125">
        <v>5</v>
      </c>
      <c r="T18" s="128">
        <f t="shared" si="21"/>
        <v>1</v>
      </c>
      <c r="U18" s="130">
        <v>18</v>
      </c>
      <c r="V18" s="21">
        <v>18</v>
      </c>
      <c r="W18" s="128">
        <f t="shared" si="22"/>
        <v>1</v>
      </c>
      <c r="X18" s="11">
        <f t="shared" si="23"/>
        <v>1</v>
      </c>
      <c r="Y18" s="124">
        <v>5</v>
      </c>
      <c r="Z18" s="125">
        <v>5</v>
      </c>
      <c r="AA18" s="190">
        <f t="shared" si="24"/>
        <v>1</v>
      </c>
      <c r="AB18" s="130">
        <v>18</v>
      </c>
      <c r="AC18" s="21">
        <v>18</v>
      </c>
      <c r="AD18" s="128">
        <f t="shared" si="25"/>
        <v>1</v>
      </c>
      <c r="AE18" s="190">
        <f t="shared" si="26"/>
        <v>1</v>
      </c>
      <c r="AF18" s="122">
        <f t="shared" si="27"/>
        <v>0</v>
      </c>
      <c r="AG18" s="123">
        <f t="shared" si="28"/>
        <v>0</v>
      </c>
    </row>
    <row r="19" spans="1:33" ht="15.75" x14ac:dyDescent="0.25">
      <c r="A19" s="18">
        <v>1502</v>
      </c>
      <c r="B19" s="26" t="s">
        <v>37</v>
      </c>
      <c r="C19" s="38"/>
      <c r="D19" s="124">
        <v>10</v>
      </c>
      <c r="E19" s="125">
        <v>10</v>
      </c>
      <c r="F19" s="128">
        <f t="shared" si="15"/>
        <v>1</v>
      </c>
      <c r="G19" s="127">
        <v>28</v>
      </c>
      <c r="H19" s="124">
        <v>28</v>
      </c>
      <c r="I19" s="128">
        <f t="shared" si="16"/>
        <v>1</v>
      </c>
      <c r="J19" s="11">
        <f t="shared" si="17"/>
        <v>1</v>
      </c>
      <c r="K19" s="124">
        <v>10</v>
      </c>
      <c r="L19" s="125">
        <v>10</v>
      </c>
      <c r="M19" s="128">
        <f t="shared" si="18"/>
        <v>1</v>
      </c>
      <c r="N19" s="129">
        <v>28</v>
      </c>
      <c r="O19" s="124">
        <v>28</v>
      </c>
      <c r="P19" s="128">
        <f t="shared" si="19"/>
        <v>1</v>
      </c>
      <c r="Q19" s="11">
        <f t="shared" si="20"/>
        <v>1</v>
      </c>
      <c r="R19" s="124">
        <v>10</v>
      </c>
      <c r="S19" s="125">
        <v>10</v>
      </c>
      <c r="T19" s="128">
        <f t="shared" si="21"/>
        <v>1</v>
      </c>
      <c r="U19" s="130">
        <v>28</v>
      </c>
      <c r="V19" s="21">
        <v>28</v>
      </c>
      <c r="W19" s="128">
        <f t="shared" si="22"/>
        <v>1</v>
      </c>
      <c r="X19" s="11">
        <f t="shared" si="23"/>
        <v>1</v>
      </c>
      <c r="Y19" s="124">
        <v>10</v>
      </c>
      <c r="Z19" s="125">
        <v>10</v>
      </c>
      <c r="AA19" s="190">
        <f t="shared" si="24"/>
        <v>1</v>
      </c>
      <c r="AB19" s="130">
        <v>28</v>
      </c>
      <c r="AC19" s="21">
        <v>28</v>
      </c>
      <c r="AD19" s="128">
        <f t="shared" si="25"/>
        <v>1</v>
      </c>
      <c r="AE19" s="190">
        <f t="shared" si="26"/>
        <v>1</v>
      </c>
      <c r="AF19" s="122">
        <f t="shared" si="27"/>
        <v>0</v>
      </c>
      <c r="AG19" s="123">
        <f t="shared" si="28"/>
        <v>0</v>
      </c>
    </row>
    <row r="20" spans="1:33" ht="15.75" x14ac:dyDescent="0.25">
      <c r="A20" s="18">
        <v>1602</v>
      </c>
      <c r="B20" s="26" t="s">
        <v>72</v>
      </c>
      <c r="C20" s="38"/>
      <c r="D20" s="124">
        <v>6</v>
      </c>
      <c r="E20" s="125">
        <v>6</v>
      </c>
      <c r="F20" s="128">
        <f t="shared" si="15"/>
        <v>1</v>
      </c>
      <c r="G20" s="127">
        <v>11</v>
      </c>
      <c r="H20" s="124">
        <v>11</v>
      </c>
      <c r="I20" s="128">
        <f t="shared" si="16"/>
        <v>1</v>
      </c>
      <c r="J20" s="11">
        <f t="shared" si="17"/>
        <v>1</v>
      </c>
      <c r="K20" s="124">
        <v>6</v>
      </c>
      <c r="L20" s="125">
        <v>6</v>
      </c>
      <c r="M20" s="128">
        <f t="shared" si="18"/>
        <v>1</v>
      </c>
      <c r="N20" s="129">
        <v>11</v>
      </c>
      <c r="O20" s="124">
        <v>11</v>
      </c>
      <c r="P20" s="128">
        <f t="shared" si="19"/>
        <v>1</v>
      </c>
      <c r="Q20" s="11">
        <f t="shared" si="20"/>
        <v>1</v>
      </c>
      <c r="R20" s="124">
        <v>5</v>
      </c>
      <c r="S20" s="125">
        <v>5</v>
      </c>
      <c r="T20" s="128">
        <f t="shared" si="21"/>
        <v>1</v>
      </c>
      <c r="U20" s="130">
        <v>11</v>
      </c>
      <c r="V20" s="21">
        <v>11</v>
      </c>
      <c r="W20" s="128">
        <f t="shared" si="22"/>
        <v>1</v>
      </c>
      <c r="X20" s="11">
        <f t="shared" si="23"/>
        <v>1</v>
      </c>
      <c r="Y20" s="124">
        <v>5</v>
      </c>
      <c r="Z20" s="125">
        <v>5</v>
      </c>
      <c r="AA20" s="190">
        <f t="shared" si="24"/>
        <v>1</v>
      </c>
      <c r="AB20" s="130">
        <v>11</v>
      </c>
      <c r="AC20" s="21">
        <v>11</v>
      </c>
      <c r="AD20" s="128">
        <f t="shared" si="25"/>
        <v>1</v>
      </c>
      <c r="AE20" s="190">
        <f t="shared" si="26"/>
        <v>1</v>
      </c>
      <c r="AF20" s="122">
        <f t="shared" si="27"/>
        <v>0</v>
      </c>
      <c r="AG20" s="123">
        <f t="shared" si="28"/>
        <v>0</v>
      </c>
    </row>
    <row r="21" spans="1:33" ht="30" x14ac:dyDescent="0.25">
      <c r="A21" s="18">
        <v>1702</v>
      </c>
      <c r="B21" s="26" t="s">
        <v>56</v>
      </c>
      <c r="C21" s="38"/>
      <c r="D21" s="124">
        <v>15</v>
      </c>
      <c r="E21" s="125">
        <v>15</v>
      </c>
      <c r="F21" s="128">
        <f t="shared" si="15"/>
        <v>1</v>
      </c>
      <c r="G21" s="127">
        <v>25</v>
      </c>
      <c r="H21" s="124">
        <v>25</v>
      </c>
      <c r="I21" s="128">
        <f t="shared" si="16"/>
        <v>1</v>
      </c>
      <c r="J21" s="11">
        <f t="shared" si="17"/>
        <v>1</v>
      </c>
      <c r="K21" s="124">
        <v>15</v>
      </c>
      <c r="L21" s="125">
        <v>15</v>
      </c>
      <c r="M21" s="128">
        <f t="shared" si="18"/>
        <v>1</v>
      </c>
      <c r="N21" s="129">
        <v>25</v>
      </c>
      <c r="O21" s="124">
        <v>25</v>
      </c>
      <c r="P21" s="128">
        <f t="shared" si="19"/>
        <v>1</v>
      </c>
      <c r="Q21" s="11">
        <f t="shared" si="20"/>
        <v>1</v>
      </c>
      <c r="R21" s="124">
        <v>16</v>
      </c>
      <c r="S21" s="125">
        <v>15</v>
      </c>
      <c r="T21" s="128">
        <f t="shared" si="21"/>
        <v>0.9375</v>
      </c>
      <c r="U21" s="130">
        <v>25</v>
      </c>
      <c r="V21" s="21">
        <v>25</v>
      </c>
      <c r="W21" s="128">
        <f t="shared" si="22"/>
        <v>1</v>
      </c>
      <c r="X21" s="11">
        <f t="shared" si="23"/>
        <v>0.97560975609756095</v>
      </c>
      <c r="Y21" s="124">
        <v>16</v>
      </c>
      <c r="Z21" s="125">
        <v>16</v>
      </c>
      <c r="AA21" s="190">
        <f t="shared" si="24"/>
        <v>1</v>
      </c>
      <c r="AB21" s="130">
        <v>25</v>
      </c>
      <c r="AC21" s="21">
        <v>25</v>
      </c>
      <c r="AD21" s="128">
        <f t="shared" si="25"/>
        <v>1</v>
      </c>
      <c r="AE21" s="190">
        <f t="shared" si="26"/>
        <v>1</v>
      </c>
      <c r="AF21" s="122">
        <f t="shared" si="27"/>
        <v>6.25E-2</v>
      </c>
      <c r="AG21" s="123">
        <f t="shared" si="28"/>
        <v>0</v>
      </c>
    </row>
    <row r="22" spans="1:33" ht="15.75" x14ac:dyDescent="0.25">
      <c r="A22" s="18">
        <v>1802</v>
      </c>
      <c r="B22" s="26" t="s">
        <v>64</v>
      </c>
      <c r="C22" s="38">
        <v>1</v>
      </c>
      <c r="D22" s="124">
        <v>8</v>
      </c>
      <c r="E22" s="125">
        <v>1</v>
      </c>
      <c r="F22" s="133">
        <f t="shared" si="15"/>
        <v>0.125</v>
      </c>
      <c r="G22" s="127">
        <v>16</v>
      </c>
      <c r="H22" s="124">
        <v>14</v>
      </c>
      <c r="I22" s="126">
        <f t="shared" si="16"/>
        <v>0.875</v>
      </c>
      <c r="J22" s="17">
        <f t="shared" si="17"/>
        <v>0.625</v>
      </c>
      <c r="K22" s="124">
        <v>8</v>
      </c>
      <c r="L22" s="125">
        <v>1</v>
      </c>
      <c r="M22" s="133">
        <f t="shared" si="18"/>
        <v>0.125</v>
      </c>
      <c r="N22" s="129">
        <v>16</v>
      </c>
      <c r="O22" s="124">
        <v>14</v>
      </c>
      <c r="P22" s="126">
        <f t="shared" si="19"/>
        <v>0.875</v>
      </c>
      <c r="Q22" s="17">
        <f t="shared" si="20"/>
        <v>0.625</v>
      </c>
      <c r="R22" s="124">
        <v>8</v>
      </c>
      <c r="S22" s="125">
        <v>1</v>
      </c>
      <c r="T22" s="133">
        <f t="shared" si="21"/>
        <v>0.125</v>
      </c>
      <c r="U22" s="130">
        <v>16</v>
      </c>
      <c r="V22" s="21">
        <v>14</v>
      </c>
      <c r="W22" s="126">
        <f t="shared" si="22"/>
        <v>0.875</v>
      </c>
      <c r="X22" s="17">
        <f t="shared" si="23"/>
        <v>0.625</v>
      </c>
      <c r="Y22" s="124">
        <v>8</v>
      </c>
      <c r="Z22" s="125">
        <v>1</v>
      </c>
      <c r="AA22" s="191">
        <f t="shared" si="24"/>
        <v>0.125</v>
      </c>
      <c r="AB22" s="130">
        <v>16</v>
      </c>
      <c r="AC22" s="21">
        <v>14</v>
      </c>
      <c r="AD22" s="126">
        <f t="shared" si="25"/>
        <v>0.875</v>
      </c>
      <c r="AE22" s="189">
        <f t="shared" si="26"/>
        <v>0.625</v>
      </c>
      <c r="AF22" s="122">
        <f t="shared" si="27"/>
        <v>0</v>
      </c>
      <c r="AG22" s="123">
        <f t="shared" si="28"/>
        <v>0</v>
      </c>
    </row>
    <row r="23" spans="1:33" ht="15.75" x14ac:dyDescent="0.25">
      <c r="A23" s="18">
        <v>1902</v>
      </c>
      <c r="B23" s="26" t="s">
        <v>85</v>
      </c>
      <c r="C23" s="38"/>
      <c r="D23" s="124">
        <v>12</v>
      </c>
      <c r="E23" s="125">
        <v>2</v>
      </c>
      <c r="F23" s="133">
        <f t="shared" si="15"/>
        <v>0.16666666666666666</v>
      </c>
      <c r="G23" s="127">
        <v>22</v>
      </c>
      <c r="H23" s="124">
        <v>22</v>
      </c>
      <c r="I23" s="128">
        <f t="shared" si="16"/>
        <v>1</v>
      </c>
      <c r="J23" s="17">
        <f t="shared" si="17"/>
        <v>0.70588235294117652</v>
      </c>
      <c r="K23" s="124">
        <v>12</v>
      </c>
      <c r="L23" s="125">
        <v>2</v>
      </c>
      <c r="M23" s="133">
        <f t="shared" si="18"/>
        <v>0.16666666666666666</v>
      </c>
      <c r="N23" s="129">
        <v>22</v>
      </c>
      <c r="O23" s="124">
        <v>22</v>
      </c>
      <c r="P23" s="128">
        <f t="shared" si="19"/>
        <v>1</v>
      </c>
      <c r="Q23" s="17">
        <f t="shared" si="20"/>
        <v>0.70588235294117652</v>
      </c>
      <c r="R23" s="124">
        <v>14</v>
      </c>
      <c r="S23" s="125">
        <v>2</v>
      </c>
      <c r="T23" s="133">
        <f t="shared" si="21"/>
        <v>0.14285714285714285</v>
      </c>
      <c r="U23" s="130">
        <v>22</v>
      </c>
      <c r="V23" s="21">
        <v>22</v>
      </c>
      <c r="W23" s="128">
        <f t="shared" si="22"/>
        <v>1</v>
      </c>
      <c r="X23" s="17">
        <f t="shared" si="23"/>
        <v>0.66666666666666663</v>
      </c>
      <c r="Y23" s="124">
        <v>14</v>
      </c>
      <c r="Z23" s="125">
        <v>2</v>
      </c>
      <c r="AA23" s="191">
        <f t="shared" si="24"/>
        <v>0.14285714285714285</v>
      </c>
      <c r="AB23" s="130">
        <v>22</v>
      </c>
      <c r="AC23" s="21">
        <v>22</v>
      </c>
      <c r="AD23" s="128">
        <f t="shared" si="25"/>
        <v>1</v>
      </c>
      <c r="AE23" s="189">
        <f t="shared" si="26"/>
        <v>0.66666666666666663</v>
      </c>
      <c r="AF23" s="122">
        <f t="shared" si="27"/>
        <v>0</v>
      </c>
      <c r="AG23" s="123">
        <f t="shared" si="28"/>
        <v>0</v>
      </c>
    </row>
    <row r="24" spans="1:33" ht="15.75" x14ac:dyDescent="0.25">
      <c r="A24" s="18">
        <v>2002</v>
      </c>
      <c r="B24" s="26" t="s">
        <v>61</v>
      </c>
      <c r="C24" s="38"/>
      <c r="D24" s="124">
        <v>24</v>
      </c>
      <c r="E24" s="125">
        <v>23</v>
      </c>
      <c r="F24" s="128">
        <f t="shared" si="15"/>
        <v>0.95833333333333337</v>
      </c>
      <c r="G24" s="127">
        <v>16</v>
      </c>
      <c r="H24" s="124">
        <v>16</v>
      </c>
      <c r="I24" s="128">
        <f t="shared" si="16"/>
        <v>1</v>
      </c>
      <c r="J24" s="11">
        <f t="shared" si="17"/>
        <v>0.97499999999999998</v>
      </c>
      <c r="K24" s="124">
        <v>25</v>
      </c>
      <c r="L24" s="125">
        <v>23</v>
      </c>
      <c r="M24" s="128">
        <f t="shared" si="18"/>
        <v>0.92</v>
      </c>
      <c r="N24" s="129">
        <v>16</v>
      </c>
      <c r="O24" s="124">
        <v>16</v>
      </c>
      <c r="P24" s="128">
        <f t="shared" si="19"/>
        <v>1</v>
      </c>
      <c r="Q24" s="17">
        <f t="shared" si="20"/>
        <v>0.95121951219512191</v>
      </c>
      <c r="R24" s="124">
        <v>25</v>
      </c>
      <c r="S24" s="125">
        <v>23</v>
      </c>
      <c r="T24" s="126">
        <f t="shared" si="21"/>
        <v>0.92</v>
      </c>
      <c r="U24" s="130">
        <v>16</v>
      </c>
      <c r="V24" s="21">
        <v>16</v>
      </c>
      <c r="W24" s="128">
        <f t="shared" si="22"/>
        <v>1</v>
      </c>
      <c r="X24" s="11">
        <f t="shared" si="23"/>
        <v>0.95121951219512191</v>
      </c>
      <c r="Y24" s="124">
        <v>25</v>
      </c>
      <c r="Z24" s="125">
        <v>23</v>
      </c>
      <c r="AA24" s="190">
        <f t="shared" si="24"/>
        <v>0.92</v>
      </c>
      <c r="AB24" s="130">
        <v>16</v>
      </c>
      <c r="AC24" s="21">
        <v>16</v>
      </c>
      <c r="AD24" s="128">
        <f t="shared" si="25"/>
        <v>1</v>
      </c>
      <c r="AE24" s="190">
        <f t="shared" si="26"/>
        <v>0.95121951219512191</v>
      </c>
      <c r="AF24" s="122">
        <f t="shared" si="27"/>
        <v>0</v>
      </c>
      <c r="AG24" s="123">
        <f t="shared" si="28"/>
        <v>0</v>
      </c>
    </row>
    <row r="25" spans="1:33" ht="30" x14ac:dyDescent="0.25">
      <c r="A25" s="18">
        <v>2202</v>
      </c>
      <c r="B25" s="26" t="s">
        <v>71</v>
      </c>
      <c r="C25" s="38"/>
      <c r="D25" s="124">
        <v>7</v>
      </c>
      <c r="E25" s="125">
        <v>1</v>
      </c>
      <c r="F25" s="133">
        <f t="shared" si="15"/>
        <v>0.14285714285714285</v>
      </c>
      <c r="G25" s="127">
        <v>14</v>
      </c>
      <c r="H25" s="124">
        <v>14</v>
      </c>
      <c r="I25" s="128">
        <f t="shared" si="16"/>
        <v>1</v>
      </c>
      <c r="J25" s="17">
        <f t="shared" si="17"/>
        <v>0.7142857142857143</v>
      </c>
      <c r="K25" s="124">
        <v>7</v>
      </c>
      <c r="L25" s="125">
        <v>1</v>
      </c>
      <c r="M25" s="133">
        <f t="shared" si="18"/>
        <v>0.14285714285714285</v>
      </c>
      <c r="N25" s="129">
        <v>14</v>
      </c>
      <c r="O25" s="124">
        <v>14</v>
      </c>
      <c r="P25" s="128">
        <f t="shared" si="19"/>
        <v>1</v>
      </c>
      <c r="Q25" s="17">
        <f t="shared" si="20"/>
        <v>0.7142857142857143</v>
      </c>
      <c r="R25" s="124">
        <v>7</v>
      </c>
      <c r="S25" s="125">
        <v>1</v>
      </c>
      <c r="T25" s="133">
        <f t="shared" si="21"/>
        <v>0.14285714285714285</v>
      </c>
      <c r="U25" s="130">
        <v>14</v>
      </c>
      <c r="V25" s="21">
        <v>14</v>
      </c>
      <c r="W25" s="128">
        <f t="shared" si="22"/>
        <v>1</v>
      </c>
      <c r="X25" s="17">
        <f t="shared" si="23"/>
        <v>0.7142857142857143</v>
      </c>
      <c r="Y25" s="124">
        <v>7</v>
      </c>
      <c r="Z25" s="125">
        <v>1</v>
      </c>
      <c r="AA25" s="191">
        <f t="shared" si="24"/>
        <v>0.14285714285714285</v>
      </c>
      <c r="AB25" s="130">
        <v>14</v>
      </c>
      <c r="AC25" s="21">
        <v>14</v>
      </c>
      <c r="AD25" s="128">
        <f t="shared" si="25"/>
        <v>1</v>
      </c>
      <c r="AE25" s="189">
        <f t="shared" si="26"/>
        <v>0.7142857142857143</v>
      </c>
      <c r="AF25" s="122">
        <f t="shared" si="27"/>
        <v>0</v>
      </c>
      <c r="AG25" s="123">
        <f t="shared" si="28"/>
        <v>0</v>
      </c>
    </row>
    <row r="26" spans="1:33" ht="15.75" x14ac:dyDescent="0.25">
      <c r="A26" s="18">
        <v>2302</v>
      </c>
      <c r="B26" s="26" t="s">
        <v>75</v>
      </c>
      <c r="C26" s="38"/>
      <c r="D26" s="124">
        <v>7</v>
      </c>
      <c r="E26" s="125">
        <v>7</v>
      </c>
      <c r="F26" s="128">
        <f t="shared" si="15"/>
        <v>1</v>
      </c>
      <c r="G26" s="127">
        <v>14</v>
      </c>
      <c r="H26" s="124">
        <v>14</v>
      </c>
      <c r="I26" s="128">
        <f t="shared" si="16"/>
        <v>1</v>
      </c>
      <c r="J26" s="11">
        <f t="shared" si="17"/>
        <v>1</v>
      </c>
      <c r="K26" s="124">
        <v>7</v>
      </c>
      <c r="L26" s="125">
        <v>7</v>
      </c>
      <c r="M26" s="128">
        <f t="shared" si="18"/>
        <v>1</v>
      </c>
      <c r="N26" s="129">
        <v>14</v>
      </c>
      <c r="O26" s="124">
        <v>14</v>
      </c>
      <c r="P26" s="128">
        <f t="shared" si="19"/>
        <v>1</v>
      </c>
      <c r="Q26" s="11">
        <f t="shared" si="20"/>
        <v>1</v>
      </c>
      <c r="R26" s="124">
        <v>7</v>
      </c>
      <c r="S26" s="125">
        <v>7</v>
      </c>
      <c r="T26" s="128">
        <f t="shared" si="21"/>
        <v>1</v>
      </c>
      <c r="U26" s="130">
        <v>14</v>
      </c>
      <c r="V26" s="21">
        <v>14</v>
      </c>
      <c r="W26" s="128">
        <f t="shared" si="22"/>
        <v>1</v>
      </c>
      <c r="X26" s="11">
        <f t="shared" si="23"/>
        <v>1</v>
      </c>
      <c r="Y26" s="124">
        <v>7</v>
      </c>
      <c r="Z26" s="125">
        <v>7</v>
      </c>
      <c r="AA26" s="190">
        <f t="shared" si="24"/>
        <v>1</v>
      </c>
      <c r="AB26" s="130">
        <v>14</v>
      </c>
      <c r="AC26" s="21">
        <v>14</v>
      </c>
      <c r="AD26" s="128">
        <f t="shared" si="25"/>
        <v>1</v>
      </c>
      <c r="AE26" s="190">
        <f t="shared" si="26"/>
        <v>1</v>
      </c>
      <c r="AF26" s="122">
        <f t="shared" si="27"/>
        <v>0</v>
      </c>
      <c r="AG26" s="123">
        <f t="shared" si="28"/>
        <v>0</v>
      </c>
    </row>
    <row r="27" spans="1:33" ht="15.75" x14ac:dyDescent="0.25">
      <c r="A27" s="18">
        <v>2402</v>
      </c>
      <c r="B27" s="26" t="s">
        <v>129</v>
      </c>
      <c r="C27" s="38"/>
      <c r="D27" s="124">
        <v>9</v>
      </c>
      <c r="E27" s="125">
        <v>9</v>
      </c>
      <c r="F27" s="128">
        <f t="shared" si="15"/>
        <v>1</v>
      </c>
      <c r="G27" s="127">
        <v>21</v>
      </c>
      <c r="H27" s="124">
        <v>21</v>
      </c>
      <c r="I27" s="128">
        <f t="shared" si="16"/>
        <v>1</v>
      </c>
      <c r="J27" s="11">
        <f t="shared" si="17"/>
        <v>1</v>
      </c>
      <c r="K27" s="124">
        <v>9</v>
      </c>
      <c r="L27" s="125">
        <v>9</v>
      </c>
      <c r="M27" s="128">
        <f t="shared" si="18"/>
        <v>1</v>
      </c>
      <c r="N27" s="129">
        <v>21</v>
      </c>
      <c r="O27" s="124">
        <v>21</v>
      </c>
      <c r="P27" s="128">
        <f t="shared" si="19"/>
        <v>1</v>
      </c>
      <c r="Q27" s="11">
        <f t="shared" si="20"/>
        <v>1</v>
      </c>
      <c r="R27" s="124">
        <v>9</v>
      </c>
      <c r="S27" s="125">
        <v>9</v>
      </c>
      <c r="T27" s="128">
        <f t="shared" si="21"/>
        <v>1</v>
      </c>
      <c r="U27" s="130">
        <v>21</v>
      </c>
      <c r="V27" s="21">
        <v>21</v>
      </c>
      <c r="W27" s="128">
        <f t="shared" si="22"/>
        <v>1</v>
      </c>
      <c r="X27" s="11">
        <f t="shared" si="23"/>
        <v>1</v>
      </c>
      <c r="Y27" s="124">
        <v>9</v>
      </c>
      <c r="Z27" s="125">
        <v>9</v>
      </c>
      <c r="AA27" s="190">
        <f t="shared" si="24"/>
        <v>1</v>
      </c>
      <c r="AB27" s="130">
        <v>21</v>
      </c>
      <c r="AC27" s="21">
        <v>21</v>
      </c>
      <c r="AD27" s="128">
        <f t="shared" si="25"/>
        <v>1</v>
      </c>
      <c r="AE27" s="190">
        <f t="shared" si="26"/>
        <v>1</v>
      </c>
      <c r="AF27" s="122">
        <f t="shared" si="27"/>
        <v>0</v>
      </c>
      <c r="AG27" s="123">
        <f t="shared" si="28"/>
        <v>0</v>
      </c>
    </row>
    <row r="28" spans="1:33" ht="15.75" x14ac:dyDescent="0.25">
      <c r="A28" s="18">
        <v>2502</v>
      </c>
      <c r="B28" s="26" t="s">
        <v>84</v>
      </c>
      <c r="C28" s="38"/>
      <c r="D28" s="124">
        <v>8</v>
      </c>
      <c r="E28" s="125">
        <v>8</v>
      </c>
      <c r="F28" s="128">
        <f t="shared" si="15"/>
        <v>1</v>
      </c>
      <c r="G28" s="127">
        <v>16</v>
      </c>
      <c r="H28" s="124">
        <v>16</v>
      </c>
      <c r="I28" s="128">
        <f t="shared" si="16"/>
        <v>1</v>
      </c>
      <c r="J28" s="11">
        <f t="shared" si="17"/>
        <v>1</v>
      </c>
      <c r="K28" s="124">
        <v>8</v>
      </c>
      <c r="L28" s="125">
        <v>8</v>
      </c>
      <c r="M28" s="128">
        <f t="shared" si="18"/>
        <v>1</v>
      </c>
      <c r="N28" s="129">
        <v>16</v>
      </c>
      <c r="O28" s="124">
        <v>16</v>
      </c>
      <c r="P28" s="128">
        <f t="shared" si="19"/>
        <v>1</v>
      </c>
      <c r="Q28" s="11">
        <f t="shared" si="20"/>
        <v>1</v>
      </c>
      <c r="R28" s="124">
        <v>8</v>
      </c>
      <c r="S28" s="125">
        <v>8</v>
      </c>
      <c r="T28" s="128">
        <f t="shared" si="21"/>
        <v>1</v>
      </c>
      <c r="U28" s="130">
        <v>16</v>
      </c>
      <c r="V28" s="21">
        <v>16</v>
      </c>
      <c r="W28" s="128">
        <f t="shared" si="22"/>
        <v>1</v>
      </c>
      <c r="X28" s="11">
        <f t="shared" si="23"/>
        <v>1</v>
      </c>
      <c r="Y28" s="124">
        <v>8</v>
      </c>
      <c r="Z28" s="125">
        <v>8</v>
      </c>
      <c r="AA28" s="190">
        <f t="shared" si="24"/>
        <v>1</v>
      </c>
      <c r="AB28" s="130">
        <v>16</v>
      </c>
      <c r="AC28" s="21">
        <v>16</v>
      </c>
      <c r="AD28" s="128">
        <f t="shared" si="25"/>
        <v>1</v>
      </c>
      <c r="AE28" s="190">
        <f t="shared" si="26"/>
        <v>1</v>
      </c>
      <c r="AF28" s="122">
        <f t="shared" si="27"/>
        <v>0</v>
      </c>
      <c r="AG28" s="123">
        <f t="shared" si="28"/>
        <v>0</v>
      </c>
    </row>
    <row r="29" spans="1:33" ht="15.75" x14ac:dyDescent="0.25">
      <c r="A29" s="18">
        <v>2602</v>
      </c>
      <c r="B29" s="26" t="s">
        <v>69</v>
      </c>
      <c r="C29" s="38"/>
      <c r="D29" s="124">
        <v>3</v>
      </c>
      <c r="E29" s="125">
        <v>3</v>
      </c>
      <c r="F29" s="128">
        <f t="shared" si="15"/>
        <v>1</v>
      </c>
      <c r="G29" s="127">
        <v>11</v>
      </c>
      <c r="H29" s="124">
        <v>11</v>
      </c>
      <c r="I29" s="128">
        <f t="shared" si="16"/>
        <v>1</v>
      </c>
      <c r="J29" s="11">
        <f t="shared" si="17"/>
        <v>1</v>
      </c>
      <c r="K29" s="124">
        <v>3</v>
      </c>
      <c r="L29" s="125">
        <v>3</v>
      </c>
      <c r="M29" s="128">
        <f t="shared" si="18"/>
        <v>1</v>
      </c>
      <c r="N29" s="129">
        <v>11</v>
      </c>
      <c r="O29" s="124">
        <v>11</v>
      </c>
      <c r="P29" s="128">
        <f t="shared" si="19"/>
        <v>1</v>
      </c>
      <c r="Q29" s="11">
        <f t="shared" si="20"/>
        <v>1</v>
      </c>
      <c r="R29" s="124">
        <v>3</v>
      </c>
      <c r="S29" s="125">
        <v>3</v>
      </c>
      <c r="T29" s="128">
        <f t="shared" si="21"/>
        <v>1</v>
      </c>
      <c r="U29" s="130">
        <v>11</v>
      </c>
      <c r="V29" s="21">
        <v>11</v>
      </c>
      <c r="W29" s="128">
        <f t="shared" si="22"/>
        <v>1</v>
      </c>
      <c r="X29" s="11">
        <f t="shared" si="23"/>
        <v>1</v>
      </c>
      <c r="Y29" s="124">
        <v>3</v>
      </c>
      <c r="Z29" s="125">
        <v>3</v>
      </c>
      <c r="AA29" s="190">
        <f t="shared" si="24"/>
        <v>1</v>
      </c>
      <c r="AB29" s="130">
        <v>11</v>
      </c>
      <c r="AC29" s="21">
        <v>11</v>
      </c>
      <c r="AD29" s="128">
        <f t="shared" si="25"/>
        <v>1</v>
      </c>
      <c r="AE29" s="190">
        <f t="shared" si="26"/>
        <v>1</v>
      </c>
      <c r="AF29" s="122">
        <f t="shared" si="27"/>
        <v>0</v>
      </c>
      <c r="AG29" s="123">
        <f t="shared" si="28"/>
        <v>0</v>
      </c>
    </row>
    <row r="30" spans="1:33" ht="15.75" x14ac:dyDescent="0.25">
      <c r="A30" s="18">
        <v>2702</v>
      </c>
      <c r="B30" s="26" t="s">
        <v>49</v>
      </c>
      <c r="C30" s="38"/>
      <c r="D30" s="124">
        <v>3</v>
      </c>
      <c r="E30" s="125">
        <v>3</v>
      </c>
      <c r="F30" s="128">
        <f t="shared" si="15"/>
        <v>1</v>
      </c>
      <c r="G30" s="127">
        <v>10</v>
      </c>
      <c r="H30" s="124">
        <v>10</v>
      </c>
      <c r="I30" s="128">
        <f t="shared" si="16"/>
        <v>1</v>
      </c>
      <c r="J30" s="11">
        <f t="shared" si="17"/>
        <v>1</v>
      </c>
      <c r="K30" s="124">
        <v>3</v>
      </c>
      <c r="L30" s="125">
        <v>3</v>
      </c>
      <c r="M30" s="128">
        <f t="shared" si="18"/>
        <v>1</v>
      </c>
      <c r="N30" s="129">
        <v>10</v>
      </c>
      <c r="O30" s="124">
        <v>10</v>
      </c>
      <c r="P30" s="128">
        <f t="shared" si="19"/>
        <v>1</v>
      </c>
      <c r="Q30" s="11">
        <f t="shared" si="20"/>
        <v>1</v>
      </c>
      <c r="R30" s="124">
        <v>3</v>
      </c>
      <c r="S30" s="125">
        <v>3</v>
      </c>
      <c r="T30" s="128">
        <f t="shared" si="21"/>
        <v>1</v>
      </c>
      <c r="U30" s="130">
        <v>10</v>
      </c>
      <c r="V30" s="21">
        <v>10</v>
      </c>
      <c r="W30" s="128">
        <f t="shared" si="22"/>
        <v>1</v>
      </c>
      <c r="X30" s="11">
        <f t="shared" si="23"/>
        <v>1</v>
      </c>
      <c r="Y30" s="124">
        <v>3</v>
      </c>
      <c r="Z30" s="125">
        <v>3</v>
      </c>
      <c r="AA30" s="190">
        <f t="shared" si="24"/>
        <v>1</v>
      </c>
      <c r="AB30" s="130">
        <v>10</v>
      </c>
      <c r="AC30" s="21">
        <v>10</v>
      </c>
      <c r="AD30" s="128">
        <f t="shared" si="25"/>
        <v>1</v>
      </c>
      <c r="AE30" s="190">
        <f t="shared" si="26"/>
        <v>1</v>
      </c>
      <c r="AF30" s="122">
        <f t="shared" si="27"/>
        <v>0</v>
      </c>
      <c r="AG30" s="123">
        <f t="shared" si="28"/>
        <v>0</v>
      </c>
    </row>
    <row r="31" spans="1:33" ht="15.75" x14ac:dyDescent="0.25">
      <c r="A31" s="18">
        <v>3002</v>
      </c>
      <c r="B31" s="26" t="s">
        <v>88</v>
      </c>
      <c r="C31" s="38">
        <v>1</v>
      </c>
      <c r="D31" s="124">
        <v>10</v>
      </c>
      <c r="E31" s="125">
        <v>2</v>
      </c>
      <c r="F31" s="133">
        <f t="shared" si="15"/>
        <v>0.2</v>
      </c>
      <c r="G31" s="127">
        <v>1</v>
      </c>
      <c r="H31" s="124">
        <v>1</v>
      </c>
      <c r="I31" s="128">
        <f t="shared" si="16"/>
        <v>1</v>
      </c>
      <c r="J31" s="28">
        <f t="shared" si="17"/>
        <v>0.27272727272727271</v>
      </c>
      <c r="K31" s="124">
        <v>10</v>
      </c>
      <c r="L31" s="125">
        <v>7</v>
      </c>
      <c r="M31" s="126">
        <f t="shared" si="18"/>
        <v>0.7</v>
      </c>
      <c r="N31" s="129">
        <v>1</v>
      </c>
      <c r="O31" s="124">
        <v>1</v>
      </c>
      <c r="P31" s="128">
        <f t="shared" si="19"/>
        <v>1</v>
      </c>
      <c r="Q31" s="17">
        <f t="shared" si="20"/>
        <v>0.72727272727272729</v>
      </c>
      <c r="R31" s="124">
        <v>10</v>
      </c>
      <c r="S31" s="125">
        <v>8</v>
      </c>
      <c r="T31" s="126">
        <f t="shared" si="21"/>
        <v>0.8</v>
      </c>
      <c r="U31" s="130">
        <v>1</v>
      </c>
      <c r="V31" s="21">
        <v>1</v>
      </c>
      <c r="W31" s="128">
        <f t="shared" si="22"/>
        <v>1</v>
      </c>
      <c r="X31" s="17">
        <f t="shared" si="23"/>
        <v>0.81818181818181823</v>
      </c>
      <c r="Y31" s="124">
        <v>10</v>
      </c>
      <c r="Z31" s="125">
        <v>8</v>
      </c>
      <c r="AA31" s="189">
        <f t="shared" si="24"/>
        <v>0.8</v>
      </c>
      <c r="AB31" s="130">
        <v>1</v>
      </c>
      <c r="AC31" s="21">
        <v>1</v>
      </c>
      <c r="AD31" s="128">
        <f t="shared" si="25"/>
        <v>1</v>
      </c>
      <c r="AE31" s="189">
        <f t="shared" si="26"/>
        <v>0.81818181818181823</v>
      </c>
      <c r="AF31" s="122">
        <f t="shared" si="27"/>
        <v>0</v>
      </c>
      <c r="AG31" s="123">
        <f t="shared" si="28"/>
        <v>0</v>
      </c>
    </row>
    <row r="32" spans="1:33" ht="30" x14ac:dyDescent="0.25">
      <c r="A32" s="18">
        <v>3102</v>
      </c>
      <c r="B32" s="26" t="s">
        <v>45</v>
      </c>
      <c r="C32" s="38"/>
      <c r="D32" s="124">
        <v>4</v>
      </c>
      <c r="E32" s="125">
        <v>4</v>
      </c>
      <c r="F32" s="128">
        <f t="shared" si="15"/>
        <v>1</v>
      </c>
      <c r="G32" s="127">
        <v>1</v>
      </c>
      <c r="H32" s="124">
        <v>1</v>
      </c>
      <c r="I32" s="128">
        <f t="shared" si="16"/>
        <v>1</v>
      </c>
      <c r="J32" s="11">
        <f t="shared" si="17"/>
        <v>1</v>
      </c>
      <c r="K32" s="124">
        <v>4</v>
      </c>
      <c r="L32" s="125">
        <v>4</v>
      </c>
      <c r="M32" s="128">
        <f t="shared" si="18"/>
        <v>1</v>
      </c>
      <c r="N32" s="129">
        <v>1</v>
      </c>
      <c r="O32" s="124">
        <v>1</v>
      </c>
      <c r="P32" s="128">
        <f t="shared" si="19"/>
        <v>1</v>
      </c>
      <c r="Q32" s="11">
        <f t="shared" si="20"/>
        <v>1</v>
      </c>
      <c r="R32" s="124">
        <v>4</v>
      </c>
      <c r="S32" s="125">
        <v>4</v>
      </c>
      <c r="T32" s="128">
        <f t="shared" si="21"/>
        <v>1</v>
      </c>
      <c r="U32" s="130">
        <v>1</v>
      </c>
      <c r="V32" s="21">
        <v>1</v>
      </c>
      <c r="W32" s="128">
        <f t="shared" si="22"/>
        <v>1</v>
      </c>
      <c r="X32" s="11">
        <f t="shared" si="23"/>
        <v>1</v>
      </c>
      <c r="Y32" s="124">
        <v>4</v>
      </c>
      <c r="Z32" s="125">
        <v>4</v>
      </c>
      <c r="AA32" s="190">
        <f t="shared" si="24"/>
        <v>1</v>
      </c>
      <c r="AB32" s="130">
        <v>1</v>
      </c>
      <c r="AC32" s="21">
        <v>1</v>
      </c>
      <c r="AD32" s="128">
        <f t="shared" si="25"/>
        <v>1</v>
      </c>
      <c r="AE32" s="190">
        <f t="shared" si="26"/>
        <v>1</v>
      </c>
      <c r="AF32" s="122">
        <f t="shared" si="27"/>
        <v>0</v>
      </c>
      <c r="AG32" s="123">
        <f t="shared" si="28"/>
        <v>0</v>
      </c>
    </row>
    <row r="33" spans="1:33" ht="15.75" x14ac:dyDescent="0.25">
      <c r="A33" s="18">
        <v>3202</v>
      </c>
      <c r="B33" s="26" t="s">
        <v>57</v>
      </c>
      <c r="C33" s="38"/>
      <c r="D33" s="124">
        <v>2</v>
      </c>
      <c r="E33" s="125">
        <v>2</v>
      </c>
      <c r="F33" s="128">
        <f t="shared" si="15"/>
        <v>1</v>
      </c>
      <c r="G33" s="127"/>
      <c r="H33" s="124"/>
      <c r="I33" s="134"/>
      <c r="J33" s="11">
        <f t="shared" si="17"/>
        <v>1</v>
      </c>
      <c r="K33" s="124">
        <v>2</v>
      </c>
      <c r="L33" s="125">
        <v>2</v>
      </c>
      <c r="M33" s="128">
        <f t="shared" si="18"/>
        <v>1</v>
      </c>
      <c r="N33" s="129"/>
      <c r="O33" s="124"/>
      <c r="P33" s="134"/>
      <c r="Q33" s="11">
        <f t="shared" si="20"/>
        <v>1</v>
      </c>
      <c r="R33" s="124">
        <v>2</v>
      </c>
      <c r="S33" s="125">
        <v>2</v>
      </c>
      <c r="T33" s="128">
        <f t="shared" si="21"/>
        <v>1</v>
      </c>
      <c r="U33" s="130"/>
      <c r="V33" s="21"/>
      <c r="W33" s="134"/>
      <c r="X33" s="11">
        <f t="shared" si="23"/>
        <v>1</v>
      </c>
      <c r="Y33" s="124">
        <v>2</v>
      </c>
      <c r="Z33" s="125">
        <v>2</v>
      </c>
      <c r="AA33" s="190">
        <f t="shared" si="24"/>
        <v>1</v>
      </c>
      <c r="AB33" s="130"/>
      <c r="AC33" s="21"/>
      <c r="AD33" s="134"/>
      <c r="AE33" s="190">
        <f t="shared" si="26"/>
        <v>1</v>
      </c>
      <c r="AF33" s="122">
        <f t="shared" si="27"/>
        <v>0</v>
      </c>
      <c r="AG33" s="123">
        <f t="shared" si="28"/>
        <v>0</v>
      </c>
    </row>
    <row r="34" spans="1:33" ht="15.75" x14ac:dyDescent="0.25">
      <c r="A34" s="18">
        <v>3302</v>
      </c>
      <c r="B34" s="26" t="s">
        <v>65</v>
      </c>
      <c r="C34" s="38">
        <v>1</v>
      </c>
      <c r="D34" s="124">
        <v>5</v>
      </c>
      <c r="E34" s="125">
        <v>0</v>
      </c>
      <c r="F34" s="133">
        <f t="shared" si="15"/>
        <v>0</v>
      </c>
      <c r="G34" s="127"/>
      <c r="H34" s="124"/>
      <c r="I34" s="134"/>
      <c r="J34" s="28">
        <f t="shared" si="17"/>
        <v>0</v>
      </c>
      <c r="K34" s="124">
        <v>5</v>
      </c>
      <c r="L34" s="125">
        <v>0</v>
      </c>
      <c r="M34" s="133">
        <f t="shared" si="18"/>
        <v>0</v>
      </c>
      <c r="N34" s="129"/>
      <c r="O34" s="124"/>
      <c r="P34" s="134"/>
      <c r="Q34" s="28">
        <f t="shared" si="20"/>
        <v>0</v>
      </c>
      <c r="R34" s="124">
        <v>5</v>
      </c>
      <c r="S34" s="125">
        <v>0</v>
      </c>
      <c r="T34" s="133">
        <f t="shared" si="21"/>
        <v>0</v>
      </c>
      <c r="U34" s="130"/>
      <c r="V34" s="21"/>
      <c r="W34" s="134"/>
      <c r="X34" s="28">
        <f t="shared" si="23"/>
        <v>0</v>
      </c>
      <c r="Y34" s="124">
        <v>5</v>
      </c>
      <c r="Z34" s="125">
        <v>2</v>
      </c>
      <c r="AA34" s="191">
        <f t="shared" si="24"/>
        <v>0.4</v>
      </c>
      <c r="AB34" s="130"/>
      <c r="AC34" s="21"/>
      <c r="AD34" s="134"/>
      <c r="AE34" s="191">
        <f t="shared" si="26"/>
        <v>0.4</v>
      </c>
      <c r="AF34" s="122">
        <f t="shared" si="27"/>
        <v>0.4</v>
      </c>
      <c r="AG34" s="123">
        <f t="shared" si="28"/>
        <v>0</v>
      </c>
    </row>
    <row r="35" spans="1:33" ht="30" x14ac:dyDescent="0.25">
      <c r="A35" s="18">
        <v>3409</v>
      </c>
      <c r="B35" s="26" t="s">
        <v>62</v>
      </c>
      <c r="C35" s="38"/>
      <c r="D35" s="124">
        <v>26</v>
      </c>
      <c r="E35" s="125">
        <v>26</v>
      </c>
      <c r="F35" s="128">
        <f t="shared" si="15"/>
        <v>1</v>
      </c>
      <c r="G35" s="127">
        <v>21</v>
      </c>
      <c r="H35" s="124">
        <v>21</v>
      </c>
      <c r="I35" s="128">
        <f>H35/G35</f>
        <v>1</v>
      </c>
      <c r="J35" s="11">
        <f t="shared" si="17"/>
        <v>1</v>
      </c>
      <c r="K35" s="124">
        <v>26</v>
      </c>
      <c r="L35" s="125">
        <v>26</v>
      </c>
      <c r="M35" s="128">
        <f t="shared" si="18"/>
        <v>1</v>
      </c>
      <c r="N35" s="129">
        <v>21</v>
      </c>
      <c r="O35" s="124">
        <v>21</v>
      </c>
      <c r="P35" s="128">
        <f>O35/N35</f>
        <v>1</v>
      </c>
      <c r="Q35" s="11">
        <f t="shared" si="20"/>
        <v>1</v>
      </c>
      <c r="R35" s="124">
        <v>25</v>
      </c>
      <c r="S35" s="125">
        <v>25</v>
      </c>
      <c r="T35" s="128">
        <f t="shared" si="21"/>
        <v>1</v>
      </c>
      <c r="U35" s="130">
        <v>21</v>
      </c>
      <c r="V35" s="21">
        <v>21</v>
      </c>
      <c r="W35" s="128">
        <f>V35/U35</f>
        <v>1</v>
      </c>
      <c r="X35" s="11">
        <f t="shared" si="23"/>
        <v>1</v>
      </c>
      <c r="Y35" s="124">
        <v>25</v>
      </c>
      <c r="Z35" s="125">
        <v>25</v>
      </c>
      <c r="AA35" s="190">
        <f t="shared" si="24"/>
        <v>1</v>
      </c>
      <c r="AB35" s="130">
        <v>21</v>
      </c>
      <c r="AC35" s="21">
        <v>21</v>
      </c>
      <c r="AD35" s="128">
        <f>AC35/AB35</f>
        <v>1</v>
      </c>
      <c r="AE35" s="190">
        <f t="shared" si="26"/>
        <v>1</v>
      </c>
      <c r="AF35" s="122">
        <f t="shared" si="27"/>
        <v>0</v>
      </c>
      <c r="AG35" s="123">
        <f t="shared" si="28"/>
        <v>0</v>
      </c>
    </row>
    <row r="36" spans="1:33" ht="15.75" x14ac:dyDescent="0.25">
      <c r="A36" s="18">
        <v>3414</v>
      </c>
      <c r="B36" s="26" t="s">
        <v>131</v>
      </c>
      <c r="C36" s="38"/>
      <c r="D36" s="124">
        <v>1</v>
      </c>
      <c r="E36" s="125">
        <v>1</v>
      </c>
      <c r="F36" s="128">
        <f t="shared" si="15"/>
        <v>1</v>
      </c>
      <c r="G36" s="127"/>
      <c r="H36" s="124"/>
      <c r="I36" s="134"/>
      <c r="J36" s="11">
        <f t="shared" si="17"/>
        <v>1</v>
      </c>
      <c r="K36" s="124">
        <v>1</v>
      </c>
      <c r="L36" s="125">
        <v>1</v>
      </c>
      <c r="M36" s="128">
        <f t="shared" si="18"/>
        <v>1</v>
      </c>
      <c r="N36" s="129"/>
      <c r="O36" s="124"/>
      <c r="P36" s="134"/>
      <c r="Q36" s="11">
        <f t="shared" si="20"/>
        <v>1</v>
      </c>
      <c r="R36" s="124">
        <v>1</v>
      </c>
      <c r="S36" s="125">
        <v>1</v>
      </c>
      <c r="T36" s="128">
        <f t="shared" si="21"/>
        <v>1</v>
      </c>
      <c r="U36" s="130"/>
      <c r="V36" s="21"/>
      <c r="W36" s="134"/>
      <c r="X36" s="11">
        <f t="shared" si="23"/>
        <v>1</v>
      </c>
      <c r="Y36" s="124">
        <v>1</v>
      </c>
      <c r="Z36" s="125">
        <v>1</v>
      </c>
      <c r="AA36" s="190">
        <f t="shared" si="24"/>
        <v>1</v>
      </c>
      <c r="AB36" s="130"/>
      <c r="AC36" s="21"/>
      <c r="AD36" s="134"/>
      <c r="AE36" s="190">
        <f t="shared" si="26"/>
        <v>1</v>
      </c>
      <c r="AF36" s="122">
        <f t="shared" si="27"/>
        <v>0</v>
      </c>
      <c r="AG36" s="123">
        <f t="shared" si="28"/>
        <v>0</v>
      </c>
    </row>
    <row r="37" spans="1:33" ht="15.75" x14ac:dyDescent="0.25">
      <c r="A37" s="18">
        <v>3501</v>
      </c>
      <c r="B37" s="26" t="s">
        <v>74</v>
      </c>
      <c r="C37" s="38"/>
      <c r="D37" s="124">
        <v>8</v>
      </c>
      <c r="E37" s="125">
        <v>8</v>
      </c>
      <c r="F37" s="128">
        <f t="shared" si="15"/>
        <v>1</v>
      </c>
      <c r="G37" s="127"/>
      <c r="H37" s="124"/>
      <c r="I37" s="134"/>
      <c r="J37" s="11">
        <f t="shared" si="17"/>
        <v>1</v>
      </c>
      <c r="K37" s="124">
        <v>8</v>
      </c>
      <c r="L37" s="125">
        <v>8</v>
      </c>
      <c r="M37" s="128">
        <f t="shared" si="18"/>
        <v>1</v>
      </c>
      <c r="N37" s="129"/>
      <c r="O37" s="124"/>
      <c r="P37" s="134"/>
      <c r="Q37" s="11">
        <f t="shared" si="20"/>
        <v>1</v>
      </c>
      <c r="R37" s="124">
        <v>8</v>
      </c>
      <c r="S37" s="125">
        <v>8</v>
      </c>
      <c r="T37" s="128">
        <f t="shared" si="21"/>
        <v>1</v>
      </c>
      <c r="U37" s="130"/>
      <c r="V37" s="21"/>
      <c r="W37" s="134"/>
      <c r="X37" s="11">
        <f t="shared" si="23"/>
        <v>1</v>
      </c>
      <c r="Y37" s="124">
        <v>8</v>
      </c>
      <c r="Z37" s="125">
        <v>8</v>
      </c>
      <c r="AA37" s="190">
        <f t="shared" si="24"/>
        <v>1</v>
      </c>
      <c r="AB37" s="130"/>
      <c r="AC37" s="21"/>
      <c r="AD37" s="134"/>
      <c r="AE37" s="190">
        <f t="shared" si="26"/>
        <v>1</v>
      </c>
      <c r="AF37" s="122">
        <f t="shared" si="27"/>
        <v>0</v>
      </c>
      <c r="AG37" s="123">
        <f t="shared" si="28"/>
        <v>0</v>
      </c>
    </row>
    <row r="38" spans="1:33" ht="15.75" x14ac:dyDescent="0.25">
      <c r="A38" s="18">
        <v>4003</v>
      </c>
      <c r="B38" s="26" t="s">
        <v>125</v>
      </c>
      <c r="C38" s="38">
        <v>1</v>
      </c>
      <c r="D38" s="124">
        <v>1</v>
      </c>
      <c r="E38" s="125">
        <v>0</v>
      </c>
      <c r="F38" s="133">
        <f t="shared" ref="F38:F68" si="29">E38/D38</f>
        <v>0</v>
      </c>
      <c r="G38" s="127"/>
      <c r="H38" s="124"/>
      <c r="I38" s="134"/>
      <c r="J38" s="28">
        <f t="shared" ref="J38:J68" si="30">(H38+E38)/(G38+D38)</f>
        <v>0</v>
      </c>
      <c r="K38" s="124">
        <v>1</v>
      </c>
      <c r="L38" s="125">
        <v>0</v>
      </c>
      <c r="M38" s="133">
        <f t="shared" ref="M38:M68" si="31">L38/K38</f>
        <v>0</v>
      </c>
      <c r="N38" s="129"/>
      <c r="O38" s="124"/>
      <c r="P38" s="134"/>
      <c r="Q38" s="28">
        <f t="shared" ref="Q38:Q68" si="32">(O38+L38)/(N38+K38)</f>
        <v>0</v>
      </c>
      <c r="R38" s="124">
        <v>1</v>
      </c>
      <c r="S38" s="125">
        <v>0</v>
      </c>
      <c r="T38" s="133">
        <f t="shared" ref="T38:T68" si="33">S38/R38</f>
        <v>0</v>
      </c>
      <c r="U38" s="130"/>
      <c r="V38" s="21"/>
      <c r="W38" s="134"/>
      <c r="X38" s="28">
        <f t="shared" ref="X38:X68" si="34">(V38+S38)/(U38+R38)</f>
        <v>0</v>
      </c>
      <c r="Y38" s="124">
        <v>1</v>
      </c>
      <c r="Z38" s="125">
        <v>0</v>
      </c>
      <c r="AA38" s="191">
        <f t="shared" ref="AA38:AA68" si="35">Z38/Y38</f>
        <v>0</v>
      </c>
      <c r="AB38" s="130"/>
      <c r="AC38" s="21"/>
      <c r="AD38" s="134"/>
      <c r="AE38" s="191">
        <f t="shared" ref="AE38:AE68" si="36">(AC38+Z38)/(AB38+Y38)</f>
        <v>0</v>
      </c>
      <c r="AF38" s="122">
        <f t="shared" ref="AF38:AF68" si="37">AA38-T38</f>
        <v>0</v>
      </c>
      <c r="AG38" s="123">
        <f t="shared" ref="AG38:AG68" si="38">AD38-W38</f>
        <v>0</v>
      </c>
    </row>
    <row r="39" spans="1:33" ht="15.75" x14ac:dyDescent="0.25">
      <c r="A39" s="18">
        <v>4005</v>
      </c>
      <c r="B39" s="26" t="s">
        <v>25</v>
      </c>
      <c r="C39" s="38"/>
      <c r="D39" s="124">
        <v>1</v>
      </c>
      <c r="E39" s="125">
        <v>1</v>
      </c>
      <c r="F39" s="128">
        <f t="shared" si="29"/>
        <v>1</v>
      </c>
      <c r="G39" s="127"/>
      <c r="H39" s="124"/>
      <c r="I39" s="134"/>
      <c r="J39" s="11">
        <f t="shared" si="30"/>
        <v>1</v>
      </c>
      <c r="K39" s="124">
        <v>1</v>
      </c>
      <c r="L39" s="125">
        <v>1</v>
      </c>
      <c r="M39" s="128">
        <f t="shared" si="31"/>
        <v>1</v>
      </c>
      <c r="N39" s="129"/>
      <c r="O39" s="124"/>
      <c r="P39" s="134"/>
      <c r="Q39" s="11">
        <f t="shared" si="32"/>
        <v>1</v>
      </c>
      <c r="R39" s="124">
        <v>1</v>
      </c>
      <c r="S39" s="125">
        <v>1</v>
      </c>
      <c r="T39" s="128">
        <f t="shared" si="33"/>
        <v>1</v>
      </c>
      <c r="U39" s="130"/>
      <c r="V39" s="21"/>
      <c r="W39" s="134"/>
      <c r="X39" s="11">
        <f t="shared" si="34"/>
        <v>1</v>
      </c>
      <c r="Y39" s="124">
        <v>1</v>
      </c>
      <c r="Z39" s="125">
        <v>1</v>
      </c>
      <c r="AA39" s="190">
        <f t="shared" si="35"/>
        <v>1</v>
      </c>
      <c r="AB39" s="130"/>
      <c r="AC39" s="21"/>
      <c r="AD39" s="134"/>
      <c r="AE39" s="190">
        <f t="shared" si="36"/>
        <v>1</v>
      </c>
      <c r="AF39" s="122">
        <f t="shared" si="37"/>
        <v>0</v>
      </c>
      <c r="AG39" s="123">
        <f t="shared" si="38"/>
        <v>0</v>
      </c>
    </row>
    <row r="40" spans="1:33" ht="30" x14ac:dyDescent="0.25">
      <c r="A40" s="18">
        <v>4024</v>
      </c>
      <c r="B40" s="26" t="s">
        <v>46</v>
      </c>
      <c r="C40" s="38"/>
      <c r="D40" s="124">
        <v>2</v>
      </c>
      <c r="E40" s="125">
        <v>2</v>
      </c>
      <c r="F40" s="128">
        <f t="shared" si="29"/>
        <v>1</v>
      </c>
      <c r="G40" s="127"/>
      <c r="H40" s="127"/>
      <c r="I40" s="134"/>
      <c r="J40" s="11">
        <f t="shared" si="30"/>
        <v>1</v>
      </c>
      <c r="K40" s="124">
        <v>2</v>
      </c>
      <c r="L40" s="125">
        <v>2</v>
      </c>
      <c r="M40" s="128">
        <f t="shared" si="31"/>
        <v>1</v>
      </c>
      <c r="N40" s="129"/>
      <c r="O40" s="127"/>
      <c r="P40" s="134"/>
      <c r="Q40" s="11">
        <f t="shared" si="32"/>
        <v>1</v>
      </c>
      <c r="R40" s="124">
        <v>2</v>
      </c>
      <c r="S40" s="125">
        <v>2</v>
      </c>
      <c r="T40" s="128">
        <f t="shared" si="33"/>
        <v>1</v>
      </c>
      <c r="U40" s="130"/>
      <c r="V40" s="131"/>
      <c r="W40" s="134"/>
      <c r="X40" s="11">
        <f t="shared" si="34"/>
        <v>1</v>
      </c>
      <c r="Y40" s="124">
        <v>2</v>
      </c>
      <c r="Z40" s="125">
        <v>2</v>
      </c>
      <c r="AA40" s="190">
        <f t="shared" si="35"/>
        <v>1</v>
      </c>
      <c r="AB40" s="130"/>
      <c r="AC40" s="131"/>
      <c r="AD40" s="134"/>
      <c r="AE40" s="190">
        <f t="shared" si="36"/>
        <v>1</v>
      </c>
      <c r="AF40" s="122">
        <f t="shared" si="37"/>
        <v>0</v>
      </c>
      <c r="AG40" s="123">
        <f t="shared" si="38"/>
        <v>0</v>
      </c>
    </row>
    <row r="41" spans="1:33" ht="15.75" x14ac:dyDescent="0.25">
      <c r="A41" s="18">
        <v>4026</v>
      </c>
      <c r="B41" s="26" t="s">
        <v>38</v>
      </c>
      <c r="C41" s="38"/>
      <c r="D41" s="124">
        <v>2</v>
      </c>
      <c r="E41" s="125">
        <v>2</v>
      </c>
      <c r="F41" s="128">
        <f t="shared" si="29"/>
        <v>1</v>
      </c>
      <c r="G41" s="127"/>
      <c r="H41" s="127"/>
      <c r="I41" s="134"/>
      <c r="J41" s="11">
        <f t="shared" si="30"/>
        <v>1</v>
      </c>
      <c r="K41" s="124">
        <v>2</v>
      </c>
      <c r="L41" s="125">
        <v>2</v>
      </c>
      <c r="M41" s="128">
        <f t="shared" si="31"/>
        <v>1</v>
      </c>
      <c r="N41" s="129"/>
      <c r="O41" s="127"/>
      <c r="P41" s="134"/>
      <c r="Q41" s="11">
        <f t="shared" si="32"/>
        <v>1</v>
      </c>
      <c r="R41" s="124">
        <v>2</v>
      </c>
      <c r="S41" s="125">
        <v>2</v>
      </c>
      <c r="T41" s="128">
        <f t="shared" si="33"/>
        <v>1</v>
      </c>
      <c r="U41" s="130"/>
      <c r="V41" s="131"/>
      <c r="W41" s="134"/>
      <c r="X41" s="11">
        <f t="shared" si="34"/>
        <v>1</v>
      </c>
      <c r="Y41" s="124">
        <v>2</v>
      </c>
      <c r="Z41" s="125">
        <v>2</v>
      </c>
      <c r="AA41" s="190">
        <f t="shared" si="35"/>
        <v>1</v>
      </c>
      <c r="AB41" s="130"/>
      <c r="AC41" s="131"/>
      <c r="AD41" s="134"/>
      <c r="AE41" s="190">
        <f t="shared" si="36"/>
        <v>1</v>
      </c>
      <c r="AF41" s="122">
        <f t="shared" si="37"/>
        <v>0</v>
      </c>
      <c r="AG41" s="123">
        <f t="shared" si="38"/>
        <v>0</v>
      </c>
    </row>
    <row r="42" spans="1:33" ht="30" x14ac:dyDescent="0.25">
      <c r="A42" s="18">
        <v>4043</v>
      </c>
      <c r="B42" s="26" t="s">
        <v>32</v>
      </c>
      <c r="C42" s="38"/>
      <c r="D42" s="124">
        <v>8</v>
      </c>
      <c r="E42" s="125">
        <v>8</v>
      </c>
      <c r="F42" s="128">
        <f t="shared" si="29"/>
        <v>1</v>
      </c>
      <c r="G42" s="127"/>
      <c r="H42" s="124"/>
      <c r="I42" s="124"/>
      <c r="J42" s="11">
        <f t="shared" si="30"/>
        <v>1</v>
      </c>
      <c r="K42" s="124">
        <v>8</v>
      </c>
      <c r="L42" s="125">
        <v>8</v>
      </c>
      <c r="M42" s="128">
        <f t="shared" si="31"/>
        <v>1</v>
      </c>
      <c r="N42" s="129"/>
      <c r="O42" s="124"/>
      <c r="P42" s="124"/>
      <c r="Q42" s="11">
        <f t="shared" si="32"/>
        <v>1</v>
      </c>
      <c r="R42" s="124">
        <v>8</v>
      </c>
      <c r="S42" s="125">
        <v>8</v>
      </c>
      <c r="T42" s="128">
        <f t="shared" si="33"/>
        <v>1</v>
      </c>
      <c r="U42" s="129"/>
      <c r="V42" s="124"/>
      <c r="W42" s="124"/>
      <c r="X42" s="11">
        <f t="shared" si="34"/>
        <v>1</v>
      </c>
      <c r="Y42" s="124">
        <v>8</v>
      </c>
      <c r="Z42" s="125">
        <v>8</v>
      </c>
      <c r="AA42" s="190">
        <f t="shared" si="35"/>
        <v>1</v>
      </c>
      <c r="AB42" s="129"/>
      <c r="AC42" s="124"/>
      <c r="AD42" s="124"/>
      <c r="AE42" s="190">
        <f t="shared" si="36"/>
        <v>1</v>
      </c>
      <c r="AF42" s="122">
        <f t="shared" si="37"/>
        <v>0</v>
      </c>
      <c r="AG42" s="123">
        <f t="shared" si="38"/>
        <v>0</v>
      </c>
    </row>
    <row r="43" spans="1:33" ht="30" x14ac:dyDescent="0.25">
      <c r="A43" s="18">
        <v>4044</v>
      </c>
      <c r="B43" s="26" t="s">
        <v>30</v>
      </c>
      <c r="C43" s="38"/>
      <c r="D43" s="124">
        <v>1</v>
      </c>
      <c r="E43" s="125">
        <v>1</v>
      </c>
      <c r="F43" s="128">
        <f t="shared" si="29"/>
        <v>1</v>
      </c>
      <c r="G43" s="127"/>
      <c r="H43" s="127"/>
      <c r="I43" s="134"/>
      <c r="J43" s="11">
        <f t="shared" si="30"/>
        <v>1</v>
      </c>
      <c r="K43" s="124">
        <v>1</v>
      </c>
      <c r="L43" s="125">
        <v>1</v>
      </c>
      <c r="M43" s="128">
        <f t="shared" si="31"/>
        <v>1</v>
      </c>
      <c r="N43" s="129"/>
      <c r="O43" s="127"/>
      <c r="P43" s="134"/>
      <c r="Q43" s="11">
        <f t="shared" si="32"/>
        <v>1</v>
      </c>
      <c r="R43" s="124">
        <v>1</v>
      </c>
      <c r="S43" s="125">
        <v>1</v>
      </c>
      <c r="T43" s="128">
        <f t="shared" si="33"/>
        <v>1</v>
      </c>
      <c r="U43" s="129"/>
      <c r="V43" s="127"/>
      <c r="W43" s="134"/>
      <c r="X43" s="11">
        <f t="shared" si="34"/>
        <v>1</v>
      </c>
      <c r="Y43" s="124">
        <v>1</v>
      </c>
      <c r="Z43" s="125">
        <v>1</v>
      </c>
      <c r="AA43" s="190">
        <f t="shared" si="35"/>
        <v>1</v>
      </c>
      <c r="AB43" s="129"/>
      <c r="AC43" s="127"/>
      <c r="AD43" s="134"/>
      <c r="AE43" s="190">
        <f t="shared" si="36"/>
        <v>1</v>
      </c>
      <c r="AF43" s="122">
        <f t="shared" si="37"/>
        <v>0</v>
      </c>
      <c r="AG43" s="123">
        <f t="shared" si="38"/>
        <v>0</v>
      </c>
    </row>
    <row r="44" spans="1:33" ht="15.75" x14ac:dyDescent="0.25">
      <c r="A44" s="18">
        <v>4098</v>
      </c>
      <c r="B44" s="26" t="s">
        <v>51</v>
      </c>
      <c r="C44" s="38"/>
      <c r="D44" s="124">
        <v>6</v>
      </c>
      <c r="E44" s="125">
        <v>6</v>
      </c>
      <c r="F44" s="128">
        <f t="shared" si="29"/>
        <v>1</v>
      </c>
      <c r="G44" s="127"/>
      <c r="H44" s="124"/>
      <c r="I44" s="124"/>
      <c r="J44" s="11">
        <f t="shared" si="30"/>
        <v>1</v>
      </c>
      <c r="K44" s="124">
        <v>6</v>
      </c>
      <c r="L44" s="125">
        <v>6</v>
      </c>
      <c r="M44" s="128">
        <f t="shared" si="31"/>
        <v>1</v>
      </c>
      <c r="N44" s="129"/>
      <c r="O44" s="124"/>
      <c r="P44" s="124"/>
      <c r="Q44" s="11">
        <f t="shared" si="32"/>
        <v>1</v>
      </c>
      <c r="R44" s="124">
        <v>6</v>
      </c>
      <c r="S44" s="125">
        <v>6</v>
      </c>
      <c r="T44" s="128">
        <f t="shared" si="33"/>
        <v>1</v>
      </c>
      <c r="U44" s="129"/>
      <c r="V44" s="124"/>
      <c r="W44" s="124"/>
      <c r="X44" s="11">
        <f t="shared" si="34"/>
        <v>1</v>
      </c>
      <c r="Y44" s="124">
        <v>6</v>
      </c>
      <c r="Z44" s="125">
        <v>6</v>
      </c>
      <c r="AA44" s="190">
        <f t="shared" si="35"/>
        <v>1</v>
      </c>
      <c r="AB44" s="129"/>
      <c r="AC44" s="124"/>
      <c r="AD44" s="124"/>
      <c r="AE44" s="190">
        <f t="shared" si="36"/>
        <v>1</v>
      </c>
      <c r="AF44" s="122">
        <f t="shared" si="37"/>
        <v>0</v>
      </c>
      <c r="AG44" s="123">
        <f t="shared" si="38"/>
        <v>0</v>
      </c>
    </row>
    <row r="45" spans="1:33" ht="15.75" x14ac:dyDescent="0.25">
      <c r="A45" s="18">
        <v>4099</v>
      </c>
      <c r="B45" s="26" t="s">
        <v>47</v>
      </c>
      <c r="C45" s="38">
        <v>1</v>
      </c>
      <c r="D45" s="124">
        <v>7</v>
      </c>
      <c r="E45" s="125">
        <v>1</v>
      </c>
      <c r="F45" s="133">
        <f t="shared" si="29"/>
        <v>0.14285714285714285</v>
      </c>
      <c r="G45" s="127"/>
      <c r="H45" s="124"/>
      <c r="I45" s="124"/>
      <c r="J45" s="28">
        <f t="shared" si="30"/>
        <v>0.14285714285714285</v>
      </c>
      <c r="K45" s="124">
        <v>7</v>
      </c>
      <c r="L45" s="125">
        <v>6</v>
      </c>
      <c r="M45" s="126">
        <f t="shared" si="31"/>
        <v>0.8571428571428571</v>
      </c>
      <c r="N45" s="129"/>
      <c r="O45" s="124"/>
      <c r="P45" s="124"/>
      <c r="Q45" s="17">
        <f t="shared" si="32"/>
        <v>0.8571428571428571</v>
      </c>
      <c r="R45" s="124">
        <v>7</v>
      </c>
      <c r="S45" s="125">
        <v>7</v>
      </c>
      <c r="T45" s="128">
        <f t="shared" si="33"/>
        <v>1</v>
      </c>
      <c r="U45" s="129"/>
      <c r="V45" s="124"/>
      <c r="W45" s="124"/>
      <c r="X45" s="11">
        <f t="shared" si="34"/>
        <v>1</v>
      </c>
      <c r="Y45" s="124">
        <v>7</v>
      </c>
      <c r="Z45" s="125">
        <v>7</v>
      </c>
      <c r="AA45" s="190">
        <f t="shared" si="35"/>
        <v>1</v>
      </c>
      <c r="AB45" s="129"/>
      <c r="AC45" s="124"/>
      <c r="AD45" s="124"/>
      <c r="AE45" s="190">
        <f t="shared" si="36"/>
        <v>1</v>
      </c>
      <c r="AF45" s="122">
        <f t="shared" si="37"/>
        <v>0</v>
      </c>
      <c r="AG45" s="123">
        <f t="shared" si="38"/>
        <v>0</v>
      </c>
    </row>
    <row r="46" spans="1:33" ht="30" x14ac:dyDescent="0.25">
      <c r="A46" s="18">
        <v>5017</v>
      </c>
      <c r="B46" s="26" t="s">
        <v>76</v>
      </c>
      <c r="C46" s="38"/>
      <c r="D46" s="124">
        <v>4</v>
      </c>
      <c r="E46" s="125">
        <v>3</v>
      </c>
      <c r="F46" s="126">
        <f t="shared" si="29"/>
        <v>0.75</v>
      </c>
      <c r="G46" s="127"/>
      <c r="H46" s="127"/>
      <c r="I46" s="134"/>
      <c r="J46" s="17">
        <f t="shared" si="30"/>
        <v>0.75</v>
      </c>
      <c r="K46" s="124">
        <v>4</v>
      </c>
      <c r="L46" s="125">
        <v>3</v>
      </c>
      <c r="M46" s="126">
        <f t="shared" si="31"/>
        <v>0.75</v>
      </c>
      <c r="N46" s="129"/>
      <c r="O46" s="127"/>
      <c r="P46" s="134"/>
      <c r="Q46" s="17">
        <f t="shared" si="32"/>
        <v>0.75</v>
      </c>
      <c r="R46" s="124">
        <v>4</v>
      </c>
      <c r="S46" s="125">
        <v>3</v>
      </c>
      <c r="T46" s="126">
        <f t="shared" si="33"/>
        <v>0.75</v>
      </c>
      <c r="U46" s="129"/>
      <c r="V46" s="127"/>
      <c r="W46" s="134"/>
      <c r="X46" s="17">
        <f t="shared" si="34"/>
        <v>0.75</v>
      </c>
      <c r="Y46" s="124">
        <v>4</v>
      </c>
      <c r="Z46" s="125">
        <v>3</v>
      </c>
      <c r="AA46" s="189">
        <f t="shared" si="35"/>
        <v>0.75</v>
      </c>
      <c r="AB46" s="129"/>
      <c r="AC46" s="127"/>
      <c r="AD46" s="134"/>
      <c r="AE46" s="189">
        <f t="shared" si="36"/>
        <v>0.75</v>
      </c>
      <c r="AF46" s="122">
        <f t="shared" si="37"/>
        <v>0</v>
      </c>
      <c r="AG46" s="123">
        <f t="shared" si="38"/>
        <v>0</v>
      </c>
    </row>
    <row r="47" spans="1:33" ht="30" x14ac:dyDescent="0.25">
      <c r="A47" s="18">
        <v>5113</v>
      </c>
      <c r="B47" s="26" t="s">
        <v>21</v>
      </c>
      <c r="C47" s="38"/>
      <c r="D47" s="124">
        <v>10</v>
      </c>
      <c r="E47" s="125">
        <v>10</v>
      </c>
      <c r="F47" s="128">
        <f t="shared" si="29"/>
        <v>1</v>
      </c>
      <c r="G47" s="127"/>
      <c r="H47" s="124"/>
      <c r="I47" s="124"/>
      <c r="J47" s="11">
        <f t="shared" si="30"/>
        <v>1</v>
      </c>
      <c r="K47" s="124">
        <v>10</v>
      </c>
      <c r="L47" s="125">
        <v>10</v>
      </c>
      <c r="M47" s="128">
        <f t="shared" si="31"/>
        <v>1</v>
      </c>
      <c r="N47" s="129"/>
      <c r="O47" s="124"/>
      <c r="P47" s="124"/>
      <c r="Q47" s="11">
        <f t="shared" si="32"/>
        <v>1</v>
      </c>
      <c r="R47" s="124">
        <v>10</v>
      </c>
      <c r="S47" s="125">
        <v>10</v>
      </c>
      <c r="T47" s="128">
        <f t="shared" si="33"/>
        <v>1</v>
      </c>
      <c r="U47" s="129"/>
      <c r="V47" s="124"/>
      <c r="W47" s="124"/>
      <c r="X47" s="11">
        <f t="shared" si="34"/>
        <v>1</v>
      </c>
      <c r="Y47" s="124">
        <v>10</v>
      </c>
      <c r="Z47" s="125">
        <v>10</v>
      </c>
      <c r="AA47" s="190">
        <f t="shared" si="35"/>
        <v>1</v>
      </c>
      <c r="AB47" s="129"/>
      <c r="AC47" s="124"/>
      <c r="AD47" s="124"/>
      <c r="AE47" s="190">
        <f t="shared" si="36"/>
        <v>1</v>
      </c>
      <c r="AF47" s="122">
        <f t="shared" si="37"/>
        <v>0</v>
      </c>
      <c r="AG47" s="123">
        <f t="shared" si="38"/>
        <v>0</v>
      </c>
    </row>
    <row r="48" spans="1:33" ht="30" x14ac:dyDescent="0.25">
      <c r="A48" s="18">
        <v>5201</v>
      </c>
      <c r="B48" s="26" t="s">
        <v>40</v>
      </c>
      <c r="C48" s="38"/>
      <c r="D48" s="124">
        <v>9</v>
      </c>
      <c r="E48" s="125">
        <v>9</v>
      </c>
      <c r="F48" s="128">
        <f t="shared" si="29"/>
        <v>1</v>
      </c>
      <c r="G48" s="127"/>
      <c r="H48" s="127"/>
      <c r="I48" s="134"/>
      <c r="J48" s="11">
        <f t="shared" si="30"/>
        <v>1</v>
      </c>
      <c r="K48" s="124">
        <v>9</v>
      </c>
      <c r="L48" s="125">
        <v>9</v>
      </c>
      <c r="M48" s="128">
        <f t="shared" si="31"/>
        <v>1</v>
      </c>
      <c r="N48" s="129"/>
      <c r="O48" s="127"/>
      <c r="P48" s="134"/>
      <c r="Q48" s="11">
        <f t="shared" si="32"/>
        <v>1</v>
      </c>
      <c r="R48" s="124">
        <v>6</v>
      </c>
      <c r="S48" s="125">
        <v>6</v>
      </c>
      <c r="T48" s="128">
        <f t="shared" si="33"/>
        <v>1</v>
      </c>
      <c r="U48" s="129"/>
      <c r="V48" s="127"/>
      <c r="W48" s="134"/>
      <c r="X48" s="11">
        <f t="shared" si="34"/>
        <v>1</v>
      </c>
      <c r="Y48" s="124">
        <v>6</v>
      </c>
      <c r="Z48" s="125">
        <v>6</v>
      </c>
      <c r="AA48" s="190">
        <f t="shared" si="35"/>
        <v>1</v>
      </c>
      <c r="AB48" s="129"/>
      <c r="AC48" s="127"/>
      <c r="AD48" s="134"/>
      <c r="AE48" s="190">
        <f t="shared" si="36"/>
        <v>1</v>
      </c>
      <c r="AF48" s="122">
        <f t="shared" si="37"/>
        <v>0</v>
      </c>
      <c r="AG48" s="123">
        <f t="shared" si="38"/>
        <v>0</v>
      </c>
    </row>
    <row r="49" spans="1:33" ht="15.75" x14ac:dyDescent="0.25">
      <c r="A49" s="18">
        <v>5202</v>
      </c>
      <c r="B49" s="26" t="s">
        <v>78</v>
      </c>
      <c r="C49" s="38"/>
      <c r="D49" s="124">
        <v>2</v>
      </c>
      <c r="E49" s="125">
        <v>2</v>
      </c>
      <c r="F49" s="128">
        <f t="shared" si="29"/>
        <v>1</v>
      </c>
      <c r="G49" s="127"/>
      <c r="H49" s="124"/>
      <c r="I49" s="124"/>
      <c r="J49" s="11">
        <f t="shared" si="30"/>
        <v>1</v>
      </c>
      <c r="K49" s="124">
        <v>2</v>
      </c>
      <c r="L49" s="125">
        <v>2</v>
      </c>
      <c r="M49" s="128">
        <f t="shared" si="31"/>
        <v>1</v>
      </c>
      <c r="N49" s="129"/>
      <c r="O49" s="124"/>
      <c r="P49" s="124"/>
      <c r="Q49" s="11">
        <f t="shared" si="32"/>
        <v>1</v>
      </c>
      <c r="R49" s="124">
        <v>2</v>
      </c>
      <c r="S49" s="125">
        <v>2</v>
      </c>
      <c r="T49" s="128">
        <f t="shared" si="33"/>
        <v>1</v>
      </c>
      <c r="U49" s="129"/>
      <c r="V49" s="124"/>
      <c r="W49" s="124"/>
      <c r="X49" s="11">
        <f t="shared" si="34"/>
        <v>1</v>
      </c>
      <c r="Y49" s="124">
        <v>2</v>
      </c>
      <c r="Z49" s="125">
        <v>2</v>
      </c>
      <c r="AA49" s="190">
        <f t="shared" si="35"/>
        <v>1</v>
      </c>
      <c r="AB49" s="129"/>
      <c r="AC49" s="124"/>
      <c r="AD49" s="124"/>
      <c r="AE49" s="190">
        <f t="shared" si="36"/>
        <v>1</v>
      </c>
      <c r="AF49" s="122">
        <f t="shared" si="37"/>
        <v>0</v>
      </c>
      <c r="AG49" s="123">
        <f t="shared" si="38"/>
        <v>0</v>
      </c>
    </row>
    <row r="50" spans="1:33" ht="15.75" x14ac:dyDescent="0.25">
      <c r="A50" s="18">
        <v>5207</v>
      </c>
      <c r="B50" s="26" t="s">
        <v>83</v>
      </c>
      <c r="C50" s="38"/>
      <c r="D50" s="124">
        <v>3</v>
      </c>
      <c r="E50" s="125">
        <v>3</v>
      </c>
      <c r="F50" s="128">
        <f t="shared" si="29"/>
        <v>1</v>
      </c>
      <c r="G50" s="127"/>
      <c r="H50" s="124"/>
      <c r="I50" s="134"/>
      <c r="J50" s="11">
        <f t="shared" si="30"/>
        <v>1</v>
      </c>
      <c r="K50" s="124">
        <v>3</v>
      </c>
      <c r="L50" s="125">
        <v>3</v>
      </c>
      <c r="M50" s="128">
        <f t="shared" si="31"/>
        <v>1</v>
      </c>
      <c r="N50" s="129"/>
      <c r="O50" s="124"/>
      <c r="P50" s="134"/>
      <c r="Q50" s="11">
        <f t="shared" si="32"/>
        <v>1</v>
      </c>
      <c r="R50" s="124">
        <v>3</v>
      </c>
      <c r="S50" s="125">
        <v>3</v>
      </c>
      <c r="T50" s="128">
        <f t="shared" si="33"/>
        <v>1</v>
      </c>
      <c r="U50" s="129"/>
      <c r="V50" s="124"/>
      <c r="W50" s="134"/>
      <c r="X50" s="11">
        <f t="shared" si="34"/>
        <v>1</v>
      </c>
      <c r="Y50" s="124">
        <v>3</v>
      </c>
      <c r="Z50" s="125">
        <v>3</v>
      </c>
      <c r="AA50" s="190">
        <f t="shared" si="35"/>
        <v>1</v>
      </c>
      <c r="AB50" s="129"/>
      <c r="AC50" s="124"/>
      <c r="AD50" s="134"/>
      <c r="AE50" s="190">
        <f t="shared" si="36"/>
        <v>1</v>
      </c>
      <c r="AF50" s="122">
        <f t="shared" si="37"/>
        <v>0</v>
      </c>
      <c r="AG50" s="123">
        <f t="shared" si="38"/>
        <v>0</v>
      </c>
    </row>
    <row r="51" spans="1:33" ht="15.75" x14ac:dyDescent="0.25">
      <c r="A51" s="18">
        <v>5306</v>
      </c>
      <c r="B51" s="26" t="s">
        <v>81</v>
      </c>
      <c r="C51" s="38">
        <v>1</v>
      </c>
      <c r="D51" s="124">
        <v>10</v>
      </c>
      <c r="E51" s="125">
        <v>3</v>
      </c>
      <c r="F51" s="133">
        <f t="shared" si="29"/>
        <v>0.3</v>
      </c>
      <c r="G51" s="127"/>
      <c r="H51" s="124"/>
      <c r="I51" s="124"/>
      <c r="J51" s="28">
        <f t="shared" si="30"/>
        <v>0.3</v>
      </c>
      <c r="K51" s="124">
        <v>10</v>
      </c>
      <c r="L51" s="125">
        <v>3</v>
      </c>
      <c r="M51" s="133">
        <f t="shared" si="31"/>
        <v>0.3</v>
      </c>
      <c r="N51" s="129"/>
      <c r="O51" s="124"/>
      <c r="P51" s="124"/>
      <c r="Q51" s="28">
        <f t="shared" si="32"/>
        <v>0.3</v>
      </c>
      <c r="R51" s="124">
        <v>10</v>
      </c>
      <c r="S51" s="125">
        <v>4</v>
      </c>
      <c r="T51" s="133">
        <f t="shared" si="33"/>
        <v>0.4</v>
      </c>
      <c r="U51" s="129"/>
      <c r="V51" s="124"/>
      <c r="W51" s="124"/>
      <c r="X51" s="28">
        <f t="shared" si="34"/>
        <v>0.4</v>
      </c>
      <c r="Y51" s="124">
        <v>9</v>
      </c>
      <c r="Z51" s="125">
        <v>6</v>
      </c>
      <c r="AA51" s="189">
        <f t="shared" si="35"/>
        <v>0.66666666666666663</v>
      </c>
      <c r="AB51" s="129"/>
      <c r="AC51" s="124"/>
      <c r="AD51" s="124"/>
      <c r="AE51" s="189">
        <f t="shared" si="36"/>
        <v>0.66666666666666663</v>
      </c>
      <c r="AF51" s="122">
        <f t="shared" si="37"/>
        <v>0.26666666666666661</v>
      </c>
      <c r="AG51" s="123">
        <f t="shared" si="38"/>
        <v>0</v>
      </c>
    </row>
    <row r="52" spans="1:33" ht="15.75" x14ac:dyDescent="0.25">
      <c r="A52" s="18">
        <v>5401</v>
      </c>
      <c r="B52" s="26" t="s">
        <v>52</v>
      </c>
      <c r="C52" s="38">
        <v>1</v>
      </c>
      <c r="D52" s="124">
        <v>13</v>
      </c>
      <c r="E52" s="125">
        <v>5</v>
      </c>
      <c r="F52" s="133">
        <f t="shared" si="29"/>
        <v>0.38461538461538464</v>
      </c>
      <c r="G52" s="127"/>
      <c r="H52" s="124"/>
      <c r="I52" s="124"/>
      <c r="J52" s="28">
        <f t="shared" si="30"/>
        <v>0.38461538461538464</v>
      </c>
      <c r="K52" s="124">
        <v>13</v>
      </c>
      <c r="L52" s="125">
        <v>5</v>
      </c>
      <c r="M52" s="133">
        <f t="shared" si="31"/>
        <v>0.38461538461538464</v>
      </c>
      <c r="N52" s="129"/>
      <c r="O52" s="124"/>
      <c r="P52" s="124"/>
      <c r="Q52" s="28">
        <f t="shared" si="32"/>
        <v>0.38461538461538464</v>
      </c>
      <c r="R52" s="124">
        <v>13</v>
      </c>
      <c r="S52" s="125">
        <v>7</v>
      </c>
      <c r="T52" s="126">
        <f t="shared" si="33"/>
        <v>0.53846153846153844</v>
      </c>
      <c r="U52" s="129"/>
      <c r="V52" s="124"/>
      <c r="W52" s="124"/>
      <c r="X52" s="17">
        <f t="shared" si="34"/>
        <v>0.53846153846153844</v>
      </c>
      <c r="Y52" s="124">
        <v>13</v>
      </c>
      <c r="Z52" s="125">
        <v>11</v>
      </c>
      <c r="AA52" s="189">
        <f t="shared" si="35"/>
        <v>0.84615384615384615</v>
      </c>
      <c r="AB52" s="129"/>
      <c r="AC52" s="124"/>
      <c r="AD52" s="124"/>
      <c r="AE52" s="189">
        <f t="shared" si="36"/>
        <v>0.84615384615384615</v>
      </c>
      <c r="AF52" s="122">
        <f t="shared" si="37"/>
        <v>0.30769230769230771</v>
      </c>
      <c r="AG52" s="123">
        <f t="shared" si="38"/>
        <v>0</v>
      </c>
    </row>
    <row r="53" spans="1:33" ht="15.75" x14ac:dyDescent="0.25">
      <c r="A53" s="18">
        <v>5501</v>
      </c>
      <c r="B53" s="26" t="s">
        <v>28</v>
      </c>
      <c r="C53" s="38"/>
      <c r="D53" s="124">
        <v>9</v>
      </c>
      <c r="E53" s="125">
        <v>9</v>
      </c>
      <c r="F53" s="128">
        <f t="shared" si="29"/>
        <v>1</v>
      </c>
      <c r="G53" s="127"/>
      <c r="H53" s="124"/>
      <c r="I53" s="124"/>
      <c r="J53" s="11">
        <f t="shared" si="30"/>
        <v>1</v>
      </c>
      <c r="K53" s="124">
        <v>9</v>
      </c>
      <c r="L53" s="125">
        <v>9</v>
      </c>
      <c r="M53" s="128">
        <f t="shared" si="31"/>
        <v>1</v>
      </c>
      <c r="N53" s="129"/>
      <c r="O53" s="124"/>
      <c r="P53" s="124"/>
      <c r="Q53" s="11">
        <f t="shared" si="32"/>
        <v>1</v>
      </c>
      <c r="R53" s="124">
        <v>9</v>
      </c>
      <c r="S53" s="125">
        <v>9</v>
      </c>
      <c r="T53" s="128">
        <f t="shared" si="33"/>
        <v>1</v>
      </c>
      <c r="U53" s="129"/>
      <c r="V53" s="124"/>
      <c r="W53" s="124"/>
      <c r="X53" s="11">
        <f t="shared" si="34"/>
        <v>1</v>
      </c>
      <c r="Y53" s="124">
        <v>9</v>
      </c>
      <c r="Z53" s="125">
        <v>9</v>
      </c>
      <c r="AA53" s="190">
        <f t="shared" si="35"/>
        <v>1</v>
      </c>
      <c r="AB53" s="129"/>
      <c r="AC53" s="124"/>
      <c r="AD53" s="124"/>
      <c r="AE53" s="190">
        <f t="shared" si="36"/>
        <v>1</v>
      </c>
      <c r="AF53" s="122">
        <f t="shared" si="37"/>
        <v>0</v>
      </c>
      <c r="AG53" s="123">
        <f t="shared" si="38"/>
        <v>0</v>
      </c>
    </row>
    <row r="54" spans="1:33" ht="15.75" x14ac:dyDescent="0.25">
      <c r="A54" s="18">
        <v>5602</v>
      </c>
      <c r="B54" s="26" t="s">
        <v>68</v>
      </c>
      <c r="C54" s="38"/>
      <c r="D54" s="124">
        <v>5</v>
      </c>
      <c r="E54" s="125">
        <v>5</v>
      </c>
      <c r="F54" s="128">
        <f t="shared" si="29"/>
        <v>1</v>
      </c>
      <c r="G54" s="127"/>
      <c r="H54" s="124"/>
      <c r="I54" s="124"/>
      <c r="J54" s="11">
        <f t="shared" si="30"/>
        <v>1</v>
      </c>
      <c r="K54" s="124">
        <v>5</v>
      </c>
      <c r="L54" s="125">
        <v>5</v>
      </c>
      <c r="M54" s="128">
        <f t="shared" si="31"/>
        <v>1</v>
      </c>
      <c r="N54" s="129"/>
      <c r="O54" s="124"/>
      <c r="P54" s="124"/>
      <c r="Q54" s="11">
        <f t="shared" si="32"/>
        <v>1</v>
      </c>
      <c r="R54" s="124">
        <v>5</v>
      </c>
      <c r="S54" s="125">
        <v>5</v>
      </c>
      <c r="T54" s="128">
        <f t="shared" si="33"/>
        <v>1</v>
      </c>
      <c r="U54" s="129"/>
      <c r="V54" s="124"/>
      <c r="W54" s="124"/>
      <c r="X54" s="11">
        <f t="shared" si="34"/>
        <v>1</v>
      </c>
      <c r="Y54" s="124">
        <v>5</v>
      </c>
      <c r="Z54" s="125">
        <v>5</v>
      </c>
      <c r="AA54" s="190">
        <f t="shared" si="35"/>
        <v>1</v>
      </c>
      <c r="AB54" s="129"/>
      <c r="AC54" s="124"/>
      <c r="AD54" s="124"/>
      <c r="AE54" s="190">
        <f t="shared" si="36"/>
        <v>1</v>
      </c>
      <c r="AF54" s="122">
        <f t="shared" si="37"/>
        <v>0</v>
      </c>
      <c r="AG54" s="123">
        <f t="shared" si="38"/>
        <v>0</v>
      </c>
    </row>
    <row r="55" spans="1:33" ht="30" x14ac:dyDescent="0.25">
      <c r="A55" s="18">
        <v>5702</v>
      </c>
      <c r="B55" s="26" t="s">
        <v>31</v>
      </c>
      <c r="C55" s="38"/>
      <c r="D55" s="124">
        <v>2</v>
      </c>
      <c r="E55" s="125">
        <v>2</v>
      </c>
      <c r="F55" s="128">
        <f t="shared" si="29"/>
        <v>1</v>
      </c>
      <c r="G55" s="127"/>
      <c r="H55" s="124"/>
      <c r="I55" s="124"/>
      <c r="J55" s="11">
        <f t="shared" si="30"/>
        <v>1</v>
      </c>
      <c r="K55" s="124">
        <v>2</v>
      </c>
      <c r="L55" s="125">
        <v>2</v>
      </c>
      <c r="M55" s="128">
        <f t="shared" si="31"/>
        <v>1</v>
      </c>
      <c r="N55" s="129"/>
      <c r="O55" s="124"/>
      <c r="P55" s="124"/>
      <c r="Q55" s="11">
        <f t="shared" si="32"/>
        <v>1</v>
      </c>
      <c r="R55" s="124">
        <v>2</v>
      </c>
      <c r="S55" s="125">
        <v>2</v>
      </c>
      <c r="T55" s="128">
        <f t="shared" si="33"/>
        <v>1</v>
      </c>
      <c r="U55" s="129"/>
      <c r="V55" s="124"/>
      <c r="W55" s="124"/>
      <c r="X55" s="11">
        <f t="shared" si="34"/>
        <v>1</v>
      </c>
      <c r="Y55" s="124">
        <v>2</v>
      </c>
      <c r="Z55" s="125">
        <v>2</v>
      </c>
      <c r="AA55" s="190">
        <f t="shared" si="35"/>
        <v>1</v>
      </c>
      <c r="AB55" s="129"/>
      <c r="AC55" s="124"/>
      <c r="AD55" s="124"/>
      <c r="AE55" s="190">
        <f t="shared" si="36"/>
        <v>1</v>
      </c>
      <c r="AF55" s="122">
        <f t="shared" si="37"/>
        <v>0</v>
      </c>
      <c r="AG55" s="123">
        <f t="shared" si="38"/>
        <v>0</v>
      </c>
    </row>
    <row r="56" spans="1:33" ht="30" x14ac:dyDescent="0.25">
      <c r="A56" s="18">
        <v>5705</v>
      </c>
      <c r="B56" s="26" t="s">
        <v>48</v>
      </c>
      <c r="C56" s="38"/>
      <c r="D56" s="124">
        <v>6</v>
      </c>
      <c r="E56" s="125">
        <v>6</v>
      </c>
      <c r="F56" s="128">
        <f t="shared" si="29"/>
        <v>1</v>
      </c>
      <c r="G56" s="127"/>
      <c r="H56" s="124"/>
      <c r="I56" s="124"/>
      <c r="J56" s="11">
        <f t="shared" si="30"/>
        <v>1</v>
      </c>
      <c r="K56" s="124">
        <v>6</v>
      </c>
      <c r="L56" s="125">
        <v>6</v>
      </c>
      <c r="M56" s="128">
        <f t="shared" si="31"/>
        <v>1</v>
      </c>
      <c r="N56" s="129"/>
      <c r="O56" s="124"/>
      <c r="P56" s="124"/>
      <c r="Q56" s="11">
        <f t="shared" si="32"/>
        <v>1</v>
      </c>
      <c r="R56" s="124">
        <v>6</v>
      </c>
      <c r="S56" s="125">
        <v>6</v>
      </c>
      <c r="T56" s="128">
        <f t="shared" si="33"/>
        <v>1</v>
      </c>
      <c r="U56" s="129"/>
      <c r="V56" s="124"/>
      <c r="W56" s="124"/>
      <c r="X56" s="11">
        <f t="shared" si="34"/>
        <v>1</v>
      </c>
      <c r="Y56" s="124">
        <v>6</v>
      </c>
      <c r="Z56" s="125">
        <v>6</v>
      </c>
      <c r="AA56" s="190">
        <f t="shared" si="35"/>
        <v>1</v>
      </c>
      <c r="AB56" s="129"/>
      <c r="AC56" s="124"/>
      <c r="AD56" s="124"/>
      <c r="AE56" s="190">
        <f t="shared" si="36"/>
        <v>1</v>
      </c>
      <c r="AF56" s="122">
        <f t="shared" si="37"/>
        <v>0</v>
      </c>
      <c r="AG56" s="123">
        <f t="shared" si="38"/>
        <v>0</v>
      </c>
    </row>
    <row r="57" spans="1:33" ht="30" x14ac:dyDescent="0.25">
      <c r="A57" s="18">
        <v>5715</v>
      </c>
      <c r="B57" s="26" t="s">
        <v>34</v>
      </c>
      <c r="C57" s="38"/>
      <c r="D57" s="124">
        <v>2</v>
      </c>
      <c r="E57" s="125">
        <v>2</v>
      </c>
      <c r="F57" s="128">
        <f t="shared" si="29"/>
        <v>1</v>
      </c>
      <c r="G57" s="127"/>
      <c r="H57" s="127"/>
      <c r="I57" s="134"/>
      <c r="J57" s="11">
        <f t="shared" si="30"/>
        <v>1</v>
      </c>
      <c r="K57" s="124">
        <v>2</v>
      </c>
      <c r="L57" s="125">
        <v>2</v>
      </c>
      <c r="M57" s="128">
        <f t="shared" si="31"/>
        <v>1</v>
      </c>
      <c r="N57" s="129"/>
      <c r="O57" s="127"/>
      <c r="P57" s="134"/>
      <c r="Q57" s="11">
        <f t="shared" si="32"/>
        <v>1</v>
      </c>
      <c r="R57" s="124">
        <v>2</v>
      </c>
      <c r="S57" s="125">
        <v>2</v>
      </c>
      <c r="T57" s="128">
        <f t="shared" si="33"/>
        <v>1</v>
      </c>
      <c r="U57" s="129"/>
      <c r="V57" s="127"/>
      <c r="W57" s="134"/>
      <c r="X57" s="11">
        <f t="shared" si="34"/>
        <v>1</v>
      </c>
      <c r="Y57" s="124">
        <v>2</v>
      </c>
      <c r="Z57" s="125">
        <v>2</v>
      </c>
      <c r="AA57" s="190">
        <f t="shared" si="35"/>
        <v>1</v>
      </c>
      <c r="AB57" s="129"/>
      <c r="AC57" s="127"/>
      <c r="AD57" s="134"/>
      <c r="AE57" s="190">
        <f t="shared" si="36"/>
        <v>1</v>
      </c>
      <c r="AF57" s="122">
        <f t="shared" si="37"/>
        <v>0</v>
      </c>
      <c r="AG57" s="123">
        <f t="shared" si="38"/>
        <v>0</v>
      </c>
    </row>
    <row r="58" spans="1:33" ht="30" x14ac:dyDescent="0.25">
      <c r="A58" s="18">
        <v>5716</v>
      </c>
      <c r="B58" s="26" t="s">
        <v>41</v>
      </c>
      <c r="C58" s="38"/>
      <c r="D58" s="124">
        <v>1</v>
      </c>
      <c r="E58" s="125">
        <v>1</v>
      </c>
      <c r="F58" s="128">
        <f t="shared" si="29"/>
        <v>1</v>
      </c>
      <c r="G58" s="127"/>
      <c r="H58" s="127"/>
      <c r="I58" s="134"/>
      <c r="J58" s="11">
        <f t="shared" si="30"/>
        <v>1</v>
      </c>
      <c r="K58" s="124">
        <v>1</v>
      </c>
      <c r="L58" s="125">
        <v>1</v>
      </c>
      <c r="M58" s="128">
        <f t="shared" si="31"/>
        <v>1</v>
      </c>
      <c r="N58" s="129"/>
      <c r="O58" s="127"/>
      <c r="P58" s="134"/>
      <c r="Q58" s="11">
        <f t="shared" si="32"/>
        <v>1</v>
      </c>
      <c r="R58" s="124">
        <v>1</v>
      </c>
      <c r="S58" s="125">
        <v>1</v>
      </c>
      <c r="T58" s="128">
        <f t="shared" si="33"/>
        <v>1</v>
      </c>
      <c r="U58" s="129"/>
      <c r="V58" s="127"/>
      <c r="W58" s="134"/>
      <c r="X58" s="11">
        <f t="shared" si="34"/>
        <v>1</v>
      </c>
      <c r="Y58" s="124">
        <v>1</v>
      </c>
      <c r="Z58" s="125">
        <v>1</v>
      </c>
      <c r="AA58" s="190">
        <f t="shared" si="35"/>
        <v>1</v>
      </c>
      <c r="AB58" s="129"/>
      <c r="AC58" s="127"/>
      <c r="AD58" s="134"/>
      <c r="AE58" s="190">
        <f t="shared" si="36"/>
        <v>1</v>
      </c>
      <c r="AF58" s="122">
        <f t="shared" si="37"/>
        <v>0</v>
      </c>
      <c r="AG58" s="123">
        <f t="shared" si="38"/>
        <v>0</v>
      </c>
    </row>
    <row r="59" spans="1:33" ht="30" x14ac:dyDescent="0.25">
      <c r="A59" s="18">
        <v>5721</v>
      </c>
      <c r="B59" s="26" t="s">
        <v>33</v>
      </c>
      <c r="C59" s="38"/>
      <c r="D59" s="124">
        <v>4</v>
      </c>
      <c r="E59" s="125">
        <v>4</v>
      </c>
      <c r="F59" s="128">
        <f t="shared" si="29"/>
        <v>1</v>
      </c>
      <c r="G59" s="127"/>
      <c r="H59" s="124"/>
      <c r="I59" s="124"/>
      <c r="J59" s="11">
        <f t="shared" si="30"/>
        <v>1</v>
      </c>
      <c r="K59" s="124">
        <v>4</v>
      </c>
      <c r="L59" s="125">
        <v>4</v>
      </c>
      <c r="M59" s="128">
        <f t="shared" si="31"/>
        <v>1</v>
      </c>
      <c r="N59" s="129"/>
      <c r="O59" s="124"/>
      <c r="P59" s="124"/>
      <c r="Q59" s="11">
        <f t="shared" si="32"/>
        <v>1</v>
      </c>
      <c r="R59" s="124">
        <v>4</v>
      </c>
      <c r="S59" s="125">
        <v>4</v>
      </c>
      <c r="T59" s="128">
        <f t="shared" si="33"/>
        <v>1</v>
      </c>
      <c r="U59" s="129"/>
      <c r="V59" s="124"/>
      <c r="W59" s="124"/>
      <c r="X59" s="11">
        <f t="shared" si="34"/>
        <v>1</v>
      </c>
      <c r="Y59" s="124">
        <v>4</v>
      </c>
      <c r="Z59" s="125">
        <v>4</v>
      </c>
      <c r="AA59" s="190">
        <f t="shared" si="35"/>
        <v>1</v>
      </c>
      <c r="AB59" s="129"/>
      <c r="AC59" s="124"/>
      <c r="AD59" s="124"/>
      <c r="AE59" s="190">
        <f t="shared" si="36"/>
        <v>1</v>
      </c>
      <c r="AF59" s="122">
        <f t="shared" si="37"/>
        <v>0</v>
      </c>
      <c r="AG59" s="123">
        <f t="shared" si="38"/>
        <v>0</v>
      </c>
    </row>
    <row r="60" spans="1:33" ht="15.75" x14ac:dyDescent="0.25">
      <c r="A60" s="18">
        <v>5902</v>
      </c>
      <c r="B60" s="26" t="s">
        <v>35</v>
      </c>
      <c r="C60" s="38"/>
      <c r="D60" s="124">
        <v>6</v>
      </c>
      <c r="E60" s="125">
        <v>6</v>
      </c>
      <c r="F60" s="128">
        <f t="shared" si="29"/>
        <v>1</v>
      </c>
      <c r="G60" s="127"/>
      <c r="H60" s="127"/>
      <c r="I60" s="134"/>
      <c r="J60" s="11">
        <f t="shared" si="30"/>
        <v>1</v>
      </c>
      <c r="K60" s="124">
        <v>6</v>
      </c>
      <c r="L60" s="125">
        <v>6</v>
      </c>
      <c r="M60" s="128">
        <f t="shared" si="31"/>
        <v>1</v>
      </c>
      <c r="N60" s="129"/>
      <c r="O60" s="127"/>
      <c r="P60" s="134"/>
      <c r="Q60" s="11">
        <f t="shared" si="32"/>
        <v>1</v>
      </c>
      <c r="R60" s="124">
        <v>7</v>
      </c>
      <c r="S60" s="125">
        <v>6</v>
      </c>
      <c r="T60" s="126">
        <f t="shared" si="33"/>
        <v>0.8571428571428571</v>
      </c>
      <c r="U60" s="129"/>
      <c r="V60" s="127"/>
      <c r="W60" s="134"/>
      <c r="X60" s="17">
        <f t="shared" si="34"/>
        <v>0.8571428571428571</v>
      </c>
      <c r="Y60" s="124">
        <v>7</v>
      </c>
      <c r="Z60" s="125">
        <v>6</v>
      </c>
      <c r="AA60" s="189">
        <f t="shared" si="35"/>
        <v>0.8571428571428571</v>
      </c>
      <c r="AB60" s="129"/>
      <c r="AC60" s="127"/>
      <c r="AD60" s="134"/>
      <c r="AE60" s="189">
        <f t="shared" si="36"/>
        <v>0.8571428571428571</v>
      </c>
      <c r="AF60" s="122">
        <f t="shared" si="37"/>
        <v>0</v>
      </c>
      <c r="AG60" s="123">
        <f t="shared" si="38"/>
        <v>0</v>
      </c>
    </row>
    <row r="61" spans="1:33" ht="30" x14ac:dyDescent="0.25">
      <c r="A61" s="18">
        <v>5903</v>
      </c>
      <c r="B61" s="26" t="s">
        <v>18</v>
      </c>
      <c r="C61" s="38"/>
      <c r="D61" s="124">
        <v>9</v>
      </c>
      <c r="E61" s="125">
        <v>9</v>
      </c>
      <c r="F61" s="128">
        <f t="shared" si="29"/>
        <v>1</v>
      </c>
      <c r="G61" s="127"/>
      <c r="H61" s="127"/>
      <c r="I61" s="134"/>
      <c r="J61" s="11">
        <f t="shared" si="30"/>
        <v>1</v>
      </c>
      <c r="K61" s="124">
        <v>9</v>
      </c>
      <c r="L61" s="125">
        <v>9</v>
      </c>
      <c r="M61" s="128">
        <f t="shared" si="31"/>
        <v>1</v>
      </c>
      <c r="N61" s="129"/>
      <c r="O61" s="127"/>
      <c r="P61" s="134"/>
      <c r="Q61" s="11">
        <f t="shared" si="32"/>
        <v>1</v>
      </c>
      <c r="R61" s="124">
        <v>9</v>
      </c>
      <c r="S61" s="125">
        <v>9</v>
      </c>
      <c r="T61" s="128">
        <f t="shared" si="33"/>
        <v>1</v>
      </c>
      <c r="U61" s="129"/>
      <c r="V61" s="127"/>
      <c r="W61" s="134"/>
      <c r="X61" s="11">
        <f t="shared" si="34"/>
        <v>1</v>
      </c>
      <c r="Y61" s="124">
        <v>9</v>
      </c>
      <c r="Z61" s="125">
        <v>9</v>
      </c>
      <c r="AA61" s="190">
        <f t="shared" si="35"/>
        <v>1</v>
      </c>
      <c r="AB61" s="129"/>
      <c r="AC61" s="127"/>
      <c r="AD61" s="134"/>
      <c r="AE61" s="190">
        <f t="shared" si="36"/>
        <v>1</v>
      </c>
      <c r="AF61" s="122">
        <f t="shared" si="37"/>
        <v>0</v>
      </c>
      <c r="AG61" s="123">
        <f t="shared" si="38"/>
        <v>0</v>
      </c>
    </row>
    <row r="62" spans="1:33" ht="30" x14ac:dyDescent="0.25">
      <c r="A62" s="18">
        <v>6002</v>
      </c>
      <c r="B62" s="26" t="s">
        <v>102</v>
      </c>
      <c r="C62" s="38">
        <v>1</v>
      </c>
      <c r="D62" s="124">
        <v>3</v>
      </c>
      <c r="E62" s="125">
        <v>1</v>
      </c>
      <c r="F62" s="133">
        <f t="shared" si="29"/>
        <v>0.33333333333333331</v>
      </c>
      <c r="G62" s="127"/>
      <c r="H62" s="127"/>
      <c r="I62" s="134"/>
      <c r="J62" s="28">
        <f t="shared" si="30"/>
        <v>0.33333333333333331</v>
      </c>
      <c r="K62" s="124">
        <v>3</v>
      </c>
      <c r="L62" s="125">
        <v>1</v>
      </c>
      <c r="M62" s="133">
        <f t="shared" si="31"/>
        <v>0.33333333333333331</v>
      </c>
      <c r="N62" s="129"/>
      <c r="O62" s="127"/>
      <c r="P62" s="134"/>
      <c r="Q62" s="28">
        <f t="shared" si="32"/>
        <v>0.33333333333333331</v>
      </c>
      <c r="R62" s="124">
        <v>3</v>
      </c>
      <c r="S62" s="125">
        <v>1</v>
      </c>
      <c r="T62" s="133">
        <f t="shared" si="33"/>
        <v>0.33333333333333331</v>
      </c>
      <c r="U62" s="129"/>
      <c r="V62" s="127"/>
      <c r="W62" s="134"/>
      <c r="X62" s="28">
        <f t="shared" si="34"/>
        <v>0.33333333333333331</v>
      </c>
      <c r="Y62" s="124">
        <v>3</v>
      </c>
      <c r="Z62" s="125">
        <v>1</v>
      </c>
      <c r="AA62" s="191">
        <f t="shared" si="35"/>
        <v>0.33333333333333331</v>
      </c>
      <c r="AB62" s="129"/>
      <c r="AC62" s="127"/>
      <c r="AD62" s="134"/>
      <c r="AE62" s="191">
        <f t="shared" si="36"/>
        <v>0.33333333333333331</v>
      </c>
      <c r="AF62" s="122">
        <f t="shared" si="37"/>
        <v>0</v>
      </c>
      <c r="AG62" s="123">
        <f t="shared" si="38"/>
        <v>0</v>
      </c>
    </row>
    <row r="63" spans="1:33" ht="15.75" x14ac:dyDescent="0.25">
      <c r="A63" s="18">
        <v>6004</v>
      </c>
      <c r="B63" s="26" t="s">
        <v>19</v>
      </c>
      <c r="C63" s="38"/>
      <c r="D63" s="124">
        <v>1</v>
      </c>
      <c r="E63" s="125">
        <v>1</v>
      </c>
      <c r="F63" s="128">
        <f t="shared" si="29"/>
        <v>1</v>
      </c>
      <c r="G63" s="127"/>
      <c r="H63" s="127"/>
      <c r="I63" s="134"/>
      <c r="J63" s="11">
        <f t="shared" si="30"/>
        <v>1</v>
      </c>
      <c r="K63" s="124">
        <v>1</v>
      </c>
      <c r="L63" s="125">
        <v>1</v>
      </c>
      <c r="M63" s="128">
        <f t="shared" si="31"/>
        <v>1</v>
      </c>
      <c r="N63" s="129"/>
      <c r="O63" s="127"/>
      <c r="P63" s="134"/>
      <c r="Q63" s="11">
        <f t="shared" si="32"/>
        <v>1</v>
      </c>
      <c r="R63" s="124">
        <v>1</v>
      </c>
      <c r="S63" s="125">
        <v>1</v>
      </c>
      <c r="T63" s="128">
        <f t="shared" si="33"/>
        <v>1</v>
      </c>
      <c r="U63" s="129"/>
      <c r="V63" s="127"/>
      <c r="W63" s="134"/>
      <c r="X63" s="11">
        <f t="shared" si="34"/>
        <v>1</v>
      </c>
      <c r="Y63" s="124">
        <v>1</v>
      </c>
      <c r="Z63" s="125">
        <v>1</v>
      </c>
      <c r="AA63" s="190">
        <f t="shared" si="35"/>
        <v>1</v>
      </c>
      <c r="AB63" s="129"/>
      <c r="AC63" s="127"/>
      <c r="AD63" s="134"/>
      <c r="AE63" s="190">
        <f t="shared" si="36"/>
        <v>1</v>
      </c>
      <c r="AF63" s="122">
        <f t="shared" si="37"/>
        <v>0</v>
      </c>
      <c r="AG63" s="123">
        <f t="shared" si="38"/>
        <v>0</v>
      </c>
    </row>
    <row r="64" spans="1:33" ht="30" x14ac:dyDescent="0.25">
      <c r="A64" s="18">
        <v>6008</v>
      </c>
      <c r="B64" s="26" t="s">
        <v>122</v>
      </c>
      <c r="C64" s="38">
        <v>1</v>
      </c>
      <c r="D64" s="124">
        <v>9</v>
      </c>
      <c r="E64" s="125">
        <v>6</v>
      </c>
      <c r="F64" s="126">
        <f t="shared" si="29"/>
        <v>0.66666666666666663</v>
      </c>
      <c r="G64" s="29"/>
      <c r="H64" s="127"/>
      <c r="I64" s="134"/>
      <c r="J64" s="17">
        <f t="shared" si="30"/>
        <v>0.66666666666666663</v>
      </c>
      <c r="K64" s="124">
        <v>8</v>
      </c>
      <c r="L64" s="125">
        <v>6</v>
      </c>
      <c r="M64" s="126">
        <f t="shared" si="31"/>
        <v>0.75</v>
      </c>
      <c r="N64" s="29"/>
      <c r="O64" s="127"/>
      <c r="P64" s="134"/>
      <c r="Q64" s="17">
        <f t="shared" si="32"/>
        <v>0.75</v>
      </c>
      <c r="R64" s="124">
        <v>8</v>
      </c>
      <c r="S64" s="125">
        <v>6</v>
      </c>
      <c r="T64" s="126">
        <f t="shared" si="33"/>
        <v>0.75</v>
      </c>
      <c r="U64" s="29"/>
      <c r="V64" s="127"/>
      <c r="W64" s="134"/>
      <c r="X64" s="17">
        <f t="shared" si="34"/>
        <v>0.75</v>
      </c>
      <c r="Y64" s="124">
        <v>8</v>
      </c>
      <c r="Z64" s="125">
        <v>6</v>
      </c>
      <c r="AA64" s="189">
        <f t="shared" si="35"/>
        <v>0.75</v>
      </c>
      <c r="AB64" s="29"/>
      <c r="AC64" s="127"/>
      <c r="AD64" s="134"/>
      <c r="AE64" s="189">
        <f t="shared" si="36"/>
        <v>0.75</v>
      </c>
      <c r="AF64" s="122">
        <f t="shared" si="37"/>
        <v>0</v>
      </c>
      <c r="AG64" s="123">
        <f t="shared" si="38"/>
        <v>0</v>
      </c>
    </row>
    <row r="65" spans="1:33" ht="30" x14ac:dyDescent="0.25">
      <c r="A65" s="18">
        <v>6009</v>
      </c>
      <c r="B65" s="26" t="s">
        <v>15</v>
      </c>
      <c r="C65" s="38"/>
      <c r="D65" s="124">
        <v>4</v>
      </c>
      <c r="E65" s="125">
        <v>3</v>
      </c>
      <c r="F65" s="126">
        <f t="shared" si="29"/>
        <v>0.75</v>
      </c>
      <c r="G65" s="29"/>
      <c r="H65" s="127"/>
      <c r="I65" s="134"/>
      <c r="J65" s="17">
        <f t="shared" si="30"/>
        <v>0.75</v>
      </c>
      <c r="K65" s="124">
        <v>4</v>
      </c>
      <c r="L65" s="125">
        <v>4</v>
      </c>
      <c r="M65" s="128">
        <f t="shared" si="31"/>
        <v>1</v>
      </c>
      <c r="N65" s="29"/>
      <c r="O65" s="127"/>
      <c r="P65" s="134"/>
      <c r="Q65" s="11">
        <f t="shared" si="32"/>
        <v>1</v>
      </c>
      <c r="R65" s="124">
        <v>4</v>
      </c>
      <c r="S65" s="125">
        <v>4</v>
      </c>
      <c r="T65" s="128">
        <f t="shared" si="33"/>
        <v>1</v>
      </c>
      <c r="U65" s="29"/>
      <c r="V65" s="127"/>
      <c r="W65" s="134"/>
      <c r="X65" s="11">
        <f t="shared" si="34"/>
        <v>1</v>
      </c>
      <c r="Y65" s="124">
        <v>4</v>
      </c>
      <c r="Z65" s="125">
        <v>4</v>
      </c>
      <c r="AA65" s="190">
        <f t="shared" si="35"/>
        <v>1</v>
      </c>
      <c r="AB65" s="29"/>
      <c r="AC65" s="127"/>
      <c r="AD65" s="134"/>
      <c r="AE65" s="190">
        <f t="shared" si="36"/>
        <v>1</v>
      </c>
      <c r="AF65" s="122">
        <f t="shared" si="37"/>
        <v>0</v>
      </c>
      <c r="AG65" s="123">
        <f t="shared" si="38"/>
        <v>0</v>
      </c>
    </row>
    <row r="66" spans="1:33" ht="30" x14ac:dyDescent="0.25">
      <c r="A66" s="18">
        <v>6015</v>
      </c>
      <c r="B66" s="26" t="s">
        <v>17</v>
      </c>
      <c r="C66" s="38">
        <v>1</v>
      </c>
      <c r="D66" s="124">
        <v>11</v>
      </c>
      <c r="E66" s="125">
        <v>6</v>
      </c>
      <c r="F66" s="126">
        <f t="shared" si="29"/>
        <v>0.54545454545454541</v>
      </c>
      <c r="G66" s="29"/>
      <c r="H66" s="124"/>
      <c r="I66" s="124"/>
      <c r="J66" s="17">
        <f t="shared" si="30"/>
        <v>0.54545454545454541</v>
      </c>
      <c r="K66" s="124">
        <v>11</v>
      </c>
      <c r="L66" s="125">
        <v>6</v>
      </c>
      <c r="M66" s="126">
        <f t="shared" si="31"/>
        <v>0.54545454545454541</v>
      </c>
      <c r="N66" s="29"/>
      <c r="O66" s="124"/>
      <c r="P66" s="124"/>
      <c r="Q66" s="17">
        <f t="shared" si="32"/>
        <v>0.54545454545454541</v>
      </c>
      <c r="R66" s="124">
        <v>11</v>
      </c>
      <c r="S66" s="125">
        <v>9</v>
      </c>
      <c r="T66" s="126">
        <f t="shared" si="33"/>
        <v>0.81818181818181823</v>
      </c>
      <c r="U66" s="29"/>
      <c r="V66" s="124"/>
      <c r="W66" s="124"/>
      <c r="X66" s="17">
        <f t="shared" si="34"/>
        <v>0.81818181818181823</v>
      </c>
      <c r="Y66" s="124">
        <v>11</v>
      </c>
      <c r="Z66" s="125">
        <v>11</v>
      </c>
      <c r="AA66" s="190">
        <f t="shared" si="35"/>
        <v>1</v>
      </c>
      <c r="AB66" s="29"/>
      <c r="AC66" s="124"/>
      <c r="AD66" s="124"/>
      <c r="AE66" s="190">
        <f t="shared" si="36"/>
        <v>1</v>
      </c>
      <c r="AF66" s="122">
        <f t="shared" si="37"/>
        <v>0.18181818181818177</v>
      </c>
      <c r="AG66" s="123">
        <f t="shared" si="38"/>
        <v>0</v>
      </c>
    </row>
    <row r="67" spans="1:33" ht="30" x14ac:dyDescent="0.25">
      <c r="A67" s="18">
        <v>6016</v>
      </c>
      <c r="B67" s="26" t="s">
        <v>91</v>
      </c>
      <c r="C67" s="38">
        <v>1</v>
      </c>
      <c r="D67" s="124">
        <v>2</v>
      </c>
      <c r="E67" s="125">
        <v>1</v>
      </c>
      <c r="F67" s="126">
        <f t="shared" si="29"/>
        <v>0.5</v>
      </c>
      <c r="G67" s="29"/>
      <c r="H67" s="124"/>
      <c r="I67" s="124"/>
      <c r="J67" s="17">
        <f t="shared" si="30"/>
        <v>0.5</v>
      </c>
      <c r="K67" s="124">
        <v>2</v>
      </c>
      <c r="L67" s="125">
        <v>1</v>
      </c>
      <c r="M67" s="126">
        <f t="shared" si="31"/>
        <v>0.5</v>
      </c>
      <c r="N67" s="29"/>
      <c r="O67" s="124"/>
      <c r="P67" s="124"/>
      <c r="Q67" s="17">
        <f t="shared" si="32"/>
        <v>0.5</v>
      </c>
      <c r="R67" s="124">
        <v>2</v>
      </c>
      <c r="S67" s="125">
        <v>1</v>
      </c>
      <c r="T67" s="126">
        <f t="shared" si="33"/>
        <v>0.5</v>
      </c>
      <c r="U67" s="29"/>
      <c r="V67" s="124"/>
      <c r="W67" s="124"/>
      <c r="X67" s="17">
        <f t="shared" si="34"/>
        <v>0.5</v>
      </c>
      <c r="Y67" s="124">
        <v>2</v>
      </c>
      <c r="Z67" s="125">
        <v>2</v>
      </c>
      <c r="AA67" s="190">
        <f t="shared" si="35"/>
        <v>1</v>
      </c>
      <c r="AB67" s="29"/>
      <c r="AC67" s="124"/>
      <c r="AD67" s="124"/>
      <c r="AE67" s="190">
        <f t="shared" si="36"/>
        <v>1</v>
      </c>
      <c r="AF67" s="122">
        <f t="shared" si="37"/>
        <v>0.5</v>
      </c>
      <c r="AG67" s="123">
        <f t="shared" si="38"/>
        <v>0</v>
      </c>
    </row>
    <row r="68" spans="1:33" ht="30" x14ac:dyDescent="0.25">
      <c r="A68" s="18">
        <v>6021</v>
      </c>
      <c r="B68" s="26" t="s">
        <v>77</v>
      </c>
      <c r="C68" s="38">
        <v>1</v>
      </c>
      <c r="D68" s="124">
        <v>4</v>
      </c>
      <c r="E68" s="125">
        <v>1</v>
      </c>
      <c r="F68" s="133">
        <f t="shared" si="29"/>
        <v>0.25</v>
      </c>
      <c r="G68" s="124"/>
      <c r="H68" s="124"/>
      <c r="I68" s="124"/>
      <c r="J68" s="28">
        <f t="shared" si="30"/>
        <v>0.25</v>
      </c>
      <c r="K68" s="124">
        <v>4</v>
      </c>
      <c r="L68" s="125">
        <v>1</v>
      </c>
      <c r="M68" s="133">
        <f t="shared" si="31"/>
        <v>0.25</v>
      </c>
      <c r="N68" s="124"/>
      <c r="O68" s="124"/>
      <c r="P68" s="124"/>
      <c r="Q68" s="28">
        <f t="shared" si="32"/>
        <v>0.25</v>
      </c>
      <c r="R68" s="124">
        <v>4</v>
      </c>
      <c r="S68" s="125">
        <v>1</v>
      </c>
      <c r="T68" s="133">
        <f t="shared" si="33"/>
        <v>0.25</v>
      </c>
      <c r="U68" s="124"/>
      <c r="V68" s="124"/>
      <c r="W68" s="124"/>
      <c r="X68" s="28">
        <f t="shared" si="34"/>
        <v>0.25</v>
      </c>
      <c r="Y68" s="124">
        <v>4</v>
      </c>
      <c r="Z68" s="125">
        <v>1</v>
      </c>
      <c r="AA68" s="191">
        <f t="shared" si="35"/>
        <v>0.25</v>
      </c>
      <c r="AB68" s="124"/>
      <c r="AC68" s="124"/>
      <c r="AD68" s="124"/>
      <c r="AE68" s="191">
        <f t="shared" si="36"/>
        <v>0.25</v>
      </c>
      <c r="AF68" s="122">
        <f t="shared" si="37"/>
        <v>0</v>
      </c>
      <c r="AG68" s="123">
        <f t="shared" si="38"/>
        <v>0</v>
      </c>
    </row>
  </sheetData>
  <autoFilter ref="A5:AG5">
    <sortState ref="A6:AG68">
      <sortCondition ref="A5"/>
    </sortState>
  </autoFilter>
  <sortState ref="A6:AG68">
    <sortCondition ref="AE6:AE68"/>
  </sortState>
  <mergeCells count="30">
    <mergeCell ref="K3:K4"/>
    <mergeCell ref="L3:M3"/>
    <mergeCell ref="N3:N4"/>
    <mergeCell ref="O3:P3"/>
    <mergeCell ref="A2:A4"/>
    <mergeCell ref="B2:B4"/>
    <mergeCell ref="D2:J2"/>
    <mergeCell ref="K2:Q2"/>
    <mergeCell ref="Q3:Q4"/>
    <mergeCell ref="D3:D4"/>
    <mergeCell ref="E3:F3"/>
    <mergeCell ref="G3:G4"/>
    <mergeCell ref="H3:I3"/>
    <mergeCell ref="J3:J4"/>
    <mergeCell ref="V3:W3"/>
    <mergeCell ref="X3:X4"/>
    <mergeCell ref="AF3:AF4"/>
    <mergeCell ref="AG3:AG4"/>
    <mergeCell ref="C2:C4"/>
    <mergeCell ref="R2:X2"/>
    <mergeCell ref="AF2:AG2"/>
    <mergeCell ref="R3:R4"/>
    <mergeCell ref="S3:T3"/>
    <mergeCell ref="U3:U4"/>
    <mergeCell ref="Y2:AE2"/>
    <mergeCell ref="Y3:Y4"/>
    <mergeCell ref="Z3:AA3"/>
    <mergeCell ref="AB3:AB4"/>
    <mergeCell ref="AC3:AD3"/>
    <mergeCell ref="AE3:A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п.2</vt:lpstr>
      <vt:lpstr>п.3</vt:lpstr>
      <vt:lpstr>п.17</vt:lpstr>
      <vt:lpstr>п.18</vt:lpstr>
      <vt:lpstr>п.20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Буланова Наталья Николаевна</dc:creator>
  <cp:lastModifiedBy>Буланова Наталья Николаевна</cp:lastModifiedBy>
  <dcterms:created xsi:type="dcterms:W3CDTF">2023-12-06T13:22:23Z</dcterms:created>
  <dcterms:modified xsi:type="dcterms:W3CDTF">2023-12-13T11:30:12Z</dcterms:modified>
</cp:coreProperties>
</file>